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D:\Systems\Documents\Truong THCS Phu My\Doi TNTP HCM\2018 - 2019\4 cong khai\"/>
    </mc:Choice>
  </mc:AlternateContent>
  <xr:revisionPtr revIDLastSave="0" documentId="13_ncr:1_{FD217C3E-D0EE-4416-BBC7-56B92B7D2856}" xr6:coauthVersionLast="45" xr6:coauthVersionMax="45" xr10:uidLastSave="{00000000-0000-0000-0000-000000000000}"/>
  <workbookProtection workbookAlgorithmName="SHA-512" workbookHashValue="r/OdNJ2LDR0sOS8eU9NDOVfulvWzTV0ril1KKMFIpRW1wn0XbnoPB5GaUUEnsESMkbuxgkweh8ABeEDoC5kevQ==" workbookSaltValue="voPf//JnENvRmpXCLzmZIw==" workbookSpinCount="100000" lockStructure="1"/>
  <bookViews>
    <workbookView xWindow="-120" yWindow="-120" windowWidth="20730" windowHeight="11310" activeTab="3" xr2:uid="{ACDB937C-544C-4C0E-A0C3-C2BB300F9383}"/>
  </bookViews>
  <sheets>
    <sheet name="Biểu mẫu 9" sheetId="5" r:id="rId1"/>
    <sheet name="Biểu mẫu 10" sheetId="2" r:id="rId2"/>
    <sheet name="Biểu mẫu 11" sheetId="3" r:id="rId3"/>
    <sheet name="Biểu mẫu 12" sheetId="1" r:id="rId4"/>
  </sheets>
  <definedNames>
    <definedName name="chuong_pl_10_name_name" localSheetId="2">'Biểu mẫu 11'!$A$6</definedName>
    <definedName name="chuong_pl_9_name_name" localSheetId="0">'Biểu mẫu 9'!$A$6</definedName>
    <definedName name="_xlnm.Print_Titles" localSheetId="1">'Biểu mẫu 10'!$8:$9</definedName>
    <definedName name="_xlnm.Print_Titles" localSheetId="2">'Biểu mẫu 11'!$1:$7</definedName>
    <definedName name="_xlnm.Print_Titles" localSheetId="3">'Biểu mẫu 12'!$7:$9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3" l="1"/>
  <c r="F30" i="3" l="1"/>
  <c r="D10" i="3" l="1"/>
  <c r="D9" i="3"/>
  <c r="L61" i="2" l="1"/>
  <c r="J61" i="2"/>
  <c r="H61" i="2"/>
  <c r="F61" i="2"/>
  <c r="D61" i="2"/>
  <c r="C31" i="2" l="1"/>
  <c r="K32" i="2"/>
  <c r="D17" i="3" l="1"/>
  <c r="F33" i="3" l="1"/>
  <c r="F32" i="3"/>
  <c r="F31" i="3"/>
  <c r="C32" i="2"/>
  <c r="D29" i="3"/>
  <c r="D28" i="3" s="1"/>
  <c r="C45" i="2"/>
  <c r="C43" i="2"/>
  <c r="D41" i="2"/>
  <c r="D42" i="2" s="1"/>
  <c r="C41" i="2"/>
  <c r="C42" i="2" s="1"/>
  <c r="C39" i="2"/>
  <c r="C37" i="2"/>
  <c r="C35" i="2"/>
  <c r="C36" i="2" s="1"/>
  <c r="C33" i="2"/>
  <c r="C34" i="2" s="1"/>
  <c r="C30" i="2"/>
  <c r="C28" i="2"/>
  <c r="C26" i="2"/>
  <c r="C27" i="2" s="1"/>
  <c r="C24" i="2"/>
  <c r="C22" i="2"/>
  <c r="C11" i="2"/>
  <c r="C12" i="2" s="1"/>
  <c r="C13" i="2"/>
  <c r="C14" i="2" s="1"/>
  <c r="C17" i="2"/>
  <c r="C20" i="2"/>
  <c r="C19" i="2"/>
  <c r="C15" i="2"/>
  <c r="C16" i="2" s="1"/>
  <c r="E46" i="2"/>
  <c r="G46" i="2"/>
  <c r="I46" i="2"/>
  <c r="K46" i="2"/>
  <c r="E44" i="2"/>
  <c r="G44" i="2"/>
  <c r="I44" i="2"/>
  <c r="K44" i="2"/>
  <c r="K58" i="2"/>
  <c r="K56" i="2"/>
  <c r="C56" i="2" s="1"/>
  <c r="K54" i="2"/>
  <c r="C54" i="2" s="1"/>
  <c r="C53" i="2"/>
  <c r="C55" i="2"/>
  <c r="C57" i="2"/>
  <c r="C58" i="2"/>
  <c r="C52" i="2"/>
  <c r="C51" i="2"/>
  <c r="C49" i="2"/>
  <c r="C47" i="2" s="1"/>
  <c r="C48" i="2"/>
  <c r="L42" i="2"/>
  <c r="K42" i="2"/>
  <c r="J42" i="2"/>
  <c r="I42" i="2"/>
  <c r="H42" i="2"/>
  <c r="G42" i="2"/>
  <c r="F42" i="2"/>
  <c r="E42" i="2"/>
  <c r="E40" i="2"/>
  <c r="G40" i="2"/>
  <c r="I40" i="2"/>
  <c r="K40" i="2"/>
  <c r="E38" i="2"/>
  <c r="G38" i="2"/>
  <c r="I38" i="2"/>
  <c r="K38" i="2"/>
  <c r="C38" i="2"/>
  <c r="E36" i="2"/>
  <c r="G36" i="2"/>
  <c r="I36" i="2"/>
  <c r="K36" i="2"/>
  <c r="E34" i="2"/>
  <c r="G34" i="2"/>
  <c r="I34" i="2"/>
  <c r="K34" i="2"/>
  <c r="E32" i="2"/>
  <c r="G32" i="2"/>
  <c r="I32" i="2"/>
  <c r="E29" i="2"/>
  <c r="G29" i="2"/>
  <c r="I29" i="2"/>
  <c r="K29" i="2"/>
  <c r="C29" i="2"/>
  <c r="E27" i="2"/>
  <c r="G27" i="2"/>
  <c r="I27" i="2"/>
  <c r="K27" i="2"/>
  <c r="E25" i="2"/>
  <c r="G25" i="2"/>
  <c r="I25" i="2"/>
  <c r="K25" i="2"/>
  <c r="G23" i="2"/>
  <c r="E23" i="2"/>
  <c r="C23" i="2"/>
  <c r="I23" i="2"/>
  <c r="K23" i="2"/>
  <c r="E21" i="2"/>
  <c r="G21" i="2"/>
  <c r="I21" i="2"/>
  <c r="K21" i="2"/>
  <c r="E18" i="2"/>
  <c r="G18" i="2"/>
  <c r="I18" i="2"/>
  <c r="K18" i="2"/>
  <c r="E16" i="2"/>
  <c r="G16" i="2"/>
  <c r="I16" i="2"/>
  <c r="K16" i="2"/>
  <c r="E14" i="2"/>
  <c r="G14" i="2"/>
  <c r="I14" i="2"/>
  <c r="K14" i="2"/>
  <c r="K12" i="2"/>
  <c r="E12" i="2"/>
  <c r="G12" i="2"/>
  <c r="I12" i="2"/>
  <c r="D10" i="1"/>
  <c r="E10" i="1"/>
  <c r="F10" i="1"/>
  <c r="G10" i="1"/>
  <c r="H10" i="1"/>
  <c r="I10" i="1"/>
  <c r="J10" i="1"/>
  <c r="K10" i="1"/>
  <c r="L10" i="1"/>
  <c r="M10" i="1"/>
  <c r="N10" i="1"/>
  <c r="O10" i="1"/>
  <c r="P10" i="1"/>
  <c r="D26" i="1"/>
  <c r="E26" i="1"/>
  <c r="F26" i="1"/>
  <c r="G26" i="1"/>
  <c r="H26" i="1"/>
  <c r="I26" i="1"/>
  <c r="J26" i="1"/>
  <c r="K26" i="1"/>
  <c r="L26" i="1"/>
  <c r="M26" i="1"/>
  <c r="N26" i="1"/>
  <c r="O26" i="1"/>
  <c r="P26" i="1"/>
  <c r="D29" i="1"/>
  <c r="E29" i="1"/>
  <c r="F29" i="1"/>
  <c r="G29" i="1"/>
  <c r="H29" i="1"/>
  <c r="I29" i="1"/>
  <c r="J29" i="1"/>
  <c r="K29" i="1"/>
  <c r="L29" i="1"/>
  <c r="M29" i="1"/>
  <c r="N29" i="1"/>
  <c r="O29" i="1"/>
  <c r="P29" i="1"/>
  <c r="H9" i="1"/>
  <c r="C10" i="1"/>
  <c r="C29" i="1"/>
  <c r="C26" i="1"/>
  <c r="C25" i="2" l="1"/>
  <c r="C21" i="2"/>
  <c r="C18" i="2"/>
  <c r="C40" i="2"/>
  <c r="C44" i="2"/>
  <c r="C46" i="2"/>
  <c r="M9" i="1"/>
  <c r="C9" i="1"/>
  <c r="P9" i="1"/>
  <c r="L9" i="1"/>
  <c r="E9" i="1"/>
  <c r="J9" i="1"/>
  <c r="N9" i="1"/>
  <c r="F9" i="1"/>
  <c r="I9" i="1"/>
  <c r="D9" i="1"/>
  <c r="O9" i="1"/>
  <c r="K9" i="1"/>
  <c r="G9" i="1"/>
</calcChain>
</file>

<file path=xl/sharedStrings.xml><?xml version="1.0" encoding="utf-8"?>
<sst xmlns="http://schemas.openxmlformats.org/spreadsheetml/2006/main" count="378" uniqueCount="217">
  <si>
    <t>STT</t>
  </si>
  <si>
    <t>Nội dung</t>
  </si>
  <si>
    <t>Tổng số</t>
  </si>
  <si>
    <t>Trình độ đào tạo</t>
  </si>
  <si>
    <t>Hạng chức danh nghề nghiệp</t>
  </si>
  <si>
    <t>Chuẩn nghề nghiệp</t>
  </si>
  <si>
    <t>TS</t>
  </si>
  <si>
    <t>ThS</t>
  </si>
  <si>
    <t>ĐH</t>
  </si>
  <si>
    <t>CĐ</t>
  </si>
  <si>
    <t>TC</t>
  </si>
  <si>
    <t>Dưới TC</t>
  </si>
  <si>
    <t>Hạng III</t>
  </si>
  <si>
    <t>Hạng II</t>
  </si>
  <si>
    <t>Hạng I</t>
  </si>
  <si>
    <t>Xuất sắc</t>
  </si>
  <si>
    <t>Khá</t>
  </si>
  <si>
    <t>Trung bình</t>
  </si>
  <si>
    <t>Kém</t>
  </si>
  <si>
    <t>Tổng số giáo viên, cán bộ quản lý và nhân viên</t>
  </si>
  <si>
    <t>I</t>
  </si>
  <si>
    <t>Giáo viên</t>
  </si>
  <si>
    <t>Trong đó số giáo viên dạy môn:</t>
  </si>
  <si>
    <t>Toán</t>
  </si>
  <si>
    <t>Lý</t>
  </si>
  <si>
    <t>Hóa</t>
  </si>
  <si>
    <t>Sinh</t>
  </si>
  <si>
    <t>Văn</t>
  </si>
  <si>
    <t>Sử</t>
  </si>
  <si>
    <t>Địa</t>
  </si>
  <si>
    <t>Ngoại ngữ</t>
  </si>
  <si>
    <t>GDCD</t>
  </si>
  <si>
    <t>Công nghệ</t>
  </si>
  <si>
    <t>Mỹ thuật</t>
  </si>
  <si>
    <t>Âm nhạc</t>
  </si>
  <si>
    <t>Thể dục</t>
  </si>
  <si>
    <t>Tin học</t>
  </si>
  <si>
    <t>II</t>
  </si>
  <si>
    <t>Cán bộ quản lý</t>
  </si>
  <si>
    <t>Hiệu trưởng</t>
  </si>
  <si>
    <t>Phó hiệu trưởng</t>
  </si>
  <si>
    <t>III</t>
  </si>
  <si>
    <t>Nhân viên</t>
  </si>
  <si>
    <t>Nhân viên văn thư</t>
  </si>
  <si>
    <t>Nhân viên kế toán</t>
  </si>
  <si>
    <t>Thủ quỹ</t>
  </si>
  <si>
    <t>Nhân viên y tế</t>
  </si>
  <si>
    <t>Nhân viên thư viện</t>
  </si>
  <si>
    <t>Nhân viên thiết bị, thí nghiệm</t>
  </si>
  <si>
    <t>Nhân viên công nghệ thông tin</t>
  </si>
  <si>
    <t>Khác</t>
  </si>
  <si>
    <t> 1</t>
  </si>
  <si>
    <t>Nhân viên hỗ trợ giáo dục người khuyết tật</t>
  </si>
  <si>
    <t xml:space="preserve"> </t>
  </si>
  <si>
    <t>Biểu mẫu 12</t>
  </si>
  <si>
    <t>PHÒNG GD&amp;ĐT QUẬN  BÌNH THẠNH</t>
  </si>
  <si>
    <t>TRƯỜNG THCS PHÚ MỸ</t>
  </si>
  <si>
    <t>THÔNG BÁO</t>
  </si>
  <si>
    <t>….., ngày ….. tháng …. năm …….</t>
  </si>
  <si>
    <t>Thủ trưởng đơn vị</t>
  </si>
  <si>
    <t>(Ký tên và đóng dấu)</t>
  </si>
  <si>
    <t>Chia ra theo khối lớp</t>
  </si>
  <si>
    <t>Lớp 6</t>
  </si>
  <si>
    <t>Lớp 7</t>
  </si>
  <si>
    <t>Lớp 8</t>
  </si>
  <si>
    <t>Lớp 9</t>
  </si>
  <si>
    <t>Số học sinh chia theo hạnh kiểm</t>
  </si>
  <si>
    <t>Tốt</t>
  </si>
  <si>
    <t>(tỷ lệ so với tổng số)</t>
  </si>
  <si>
    <t>Yếu</t>
  </si>
  <si>
    <t>Số học sinh chia theo học lực</t>
  </si>
  <si>
    <t>Giỏi</t>
  </si>
  <si>
    <t>Tổng hợp kết quả cuối năm</t>
  </si>
  <si>
    <t>Lên lớp</t>
  </si>
  <si>
    <t>a</t>
  </si>
  <si>
    <t>Học sinh giỏi</t>
  </si>
  <si>
    <t>b</t>
  </si>
  <si>
    <t>Học sinh tiên tiến</t>
  </si>
  <si>
    <t>Thi lại</t>
  </si>
  <si>
    <t>Lưu ban</t>
  </si>
  <si>
    <t>Chuyển trường đến/đi</t>
  </si>
  <si>
    <t>Bị đuổi học</t>
  </si>
  <si>
    <t>Bỏ học (qua kỳ nghỉ hè năm trước và trong năm học)</t>
  </si>
  <si>
    <t>IV</t>
  </si>
  <si>
    <t>Số học sinh đạt giải các kỳ thi học sinh giỏi</t>
  </si>
  <si>
    <t>Cấp huyện</t>
  </si>
  <si>
    <t>Cấp tỉnh/thành phố</t>
  </si>
  <si>
    <t>Quốc gia, khu vực một số nước, quốc tế</t>
  </si>
  <si>
    <t>0 </t>
  </si>
  <si>
    <t> 0</t>
  </si>
  <si>
    <t>V</t>
  </si>
  <si>
    <t>Số học sinh dự xét hoặc dự thi tốt nghiệp</t>
  </si>
  <si>
    <t>VI</t>
  </si>
  <si>
    <t>Số học sinh được công nhận tốt nghiệp</t>
  </si>
  <si>
    <t>(Tỷ lệ so với tổng số)</t>
  </si>
  <si>
    <t>VII</t>
  </si>
  <si>
    <t>Số học sinh thi đỗ đại học, cao đẳng</t>
  </si>
  <si>
    <t>VIII</t>
  </si>
  <si>
    <t>Số học sinh nam/số học sinh nữ</t>
  </si>
  <si>
    <t>IX</t>
  </si>
  <si>
    <t>Số học sinh dân tộc thiểu số</t>
  </si>
  <si>
    <t> 54</t>
  </si>
  <si>
    <t>PHÒNG GD&amp;ĐT QUẬN BÌNH THẠNH</t>
  </si>
  <si>
    <t>Biểu mẫu 10</t>
  </si>
  <si>
    <t>Công khai thông tin về đội ngũ nhà giáo, cán bộ quản lý và nhân viên của
trường trung học cơ sở và trường trung học phổ thông, năm học 2018 - 2019</t>
  </si>
  <si>
    <t>(tỷ lệ % so với tổng số)</t>
  </si>
  <si>
    <t>Số lượng</t>
  </si>
  <si>
    <t>Bình quân</t>
  </si>
  <si>
    <t>Số phòng học</t>
  </si>
  <si>
    <t>Loại phòng học</t>
  </si>
  <si>
    <t>Phòng học kiên cố</t>
  </si>
  <si>
    <r>
      <t xml:space="preserve">Phòng học bán kiên </t>
    </r>
    <r>
      <rPr>
        <sz val="12"/>
        <color rgb="FF000000"/>
        <rFont val="Times New Roman"/>
        <family val="1"/>
      </rPr>
      <t>c</t>
    </r>
    <r>
      <rPr>
        <sz val="12"/>
        <color theme="1"/>
        <rFont val="Times New Roman"/>
        <family val="1"/>
      </rPr>
      <t>ố</t>
    </r>
  </si>
  <si>
    <t>Phòng học tạm</t>
  </si>
  <si>
    <t>Phòng học nhờ</t>
  </si>
  <si>
    <t>Số phòng học bộ môn</t>
  </si>
  <si>
    <t>Số phòng học đa chức năng (có phương tiện nghe nhìn)</t>
  </si>
  <si>
    <t>Bình quân lớp/phòng học</t>
  </si>
  <si>
    <t>Bình quân học sinh/lớp</t>
  </si>
  <si>
    <t>Số điểm trường</t>
  </si>
  <si>
    <r>
      <t>Tổng số diện tích đất (m</t>
    </r>
    <r>
      <rPr>
        <b/>
        <vertAlign val="superscript"/>
        <sz val="12"/>
        <color theme="1"/>
        <rFont val="Times New Roman"/>
        <family val="1"/>
      </rPr>
      <t>2</t>
    </r>
    <r>
      <rPr>
        <b/>
        <sz val="12"/>
        <color theme="1"/>
        <rFont val="Times New Roman"/>
        <family val="1"/>
      </rPr>
      <t>)</t>
    </r>
  </si>
  <si>
    <r>
      <t>Tổng diện tích sân chơi, bãi tập (m</t>
    </r>
    <r>
      <rPr>
        <b/>
        <vertAlign val="superscript"/>
        <sz val="12"/>
        <color theme="1"/>
        <rFont val="Times New Roman"/>
        <family val="1"/>
      </rPr>
      <t>2</t>
    </r>
    <r>
      <rPr>
        <b/>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</si>
  <si>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</si>
  <si>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</si>
  <si>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phòng học bộ môn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</si>
  <si>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</si>
  <si>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nhà tập đa năng (Phòng giáo dục rèn luyện thể chất) (m</t>
    </r>
    <r>
      <rPr>
        <vertAlign val="superscript"/>
        <sz val="12"/>
        <color theme="1"/>
        <rFont val="Times New Roman"/>
        <family val="1"/>
      </rPr>
      <t>2</t>
    </r>
    <r>
      <rPr>
        <sz val="12"/>
        <color theme="1"/>
        <rFont val="Times New Roman"/>
        <family val="1"/>
      </rPr>
      <t>)</t>
    </r>
  </si>
  <si>
    <r>
      <t>Diện tích phòng hoạt động Đoàn Đội, phòng truyền thống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</si>
  <si>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</si>
  <si>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Tổng số thiết bị dạy học tối thiểu hiện có theo quy định</t>
  </si>
  <si>
    <t>Khối lớp 6</t>
  </si>
  <si>
    <t>Khối lớp 7</t>
  </si>
  <si>
    <t>Khối lớp 8</t>
  </si>
  <si>
    <t>Khối lớp 9</t>
  </si>
  <si>
    <t>Tổng số thiết bị dạy học tối thiểu còn thiếu so với quy định</t>
  </si>
  <si>
    <t>Khối lớp...</t>
  </si>
  <si>
    <t>Khu vườn sinh vật, vườn địa lý (diện tích/thiết bị)</t>
  </si>
  <si>
    <r>
      <t>30m</t>
    </r>
    <r>
      <rPr>
        <vertAlign val="superscript"/>
        <sz val="12"/>
        <color theme="1"/>
        <rFont val="Times New Roman"/>
        <family val="1"/>
      </rPr>
      <t>2</t>
    </r>
    <r>
      <rPr>
        <sz val="12"/>
        <color theme="1"/>
        <rFont val="Times New Roman"/>
        <family val="1"/>
      </rPr>
      <t>/5 thiết bị</t>
    </r>
  </si>
  <si>
    <t>Tổng số máy vi tính đang sử dụng phục vụ học tập</t>
  </si>
  <si>
    <t>(Đơn vị tính: bộ)</t>
  </si>
  <si>
    <t>Tổng số thiết bị dùng chung khác</t>
  </si>
  <si>
    <t>Ti vi</t>
  </si>
  <si>
    <t>Cát xét</t>
  </si>
  <si>
    <t>Đầu Video/đầu đĩa</t>
  </si>
  <si>
    <t>Máy chiếu OverHead/projector/vật thể</t>
  </si>
  <si>
    <t>0/2/0</t>
  </si>
  <si>
    <t>Thiết bị khác ngoài trời</t>
  </si>
  <si>
    <t>Hệ thống âm thanh phòng Hội đồng</t>
  </si>
  <si>
    <t>Tổng số thiết bị đang sử dụng</t>
  </si>
  <si>
    <t> 53</t>
  </si>
  <si>
    <t>Số thiết bị/lớp</t>
  </si>
  <si>
    <t> 35</t>
  </si>
  <si>
    <t> 1/lớp</t>
  </si>
  <si>
    <t> 14</t>
  </si>
  <si>
    <t> 0,34/lớp</t>
  </si>
  <si>
    <t> 0/lớp</t>
  </si>
  <si>
    <t> 0,05/lớp</t>
  </si>
  <si>
    <t> 0,02/lớp</t>
  </si>
  <si>
    <t>  </t>
  </si>
  <si>
    <r>
      <t>Số lượng (m</t>
    </r>
    <r>
      <rPr>
        <vertAlign val="superscript"/>
        <sz val="12"/>
        <color rgb="FF000000"/>
        <rFont val="Times New Roman"/>
        <family val="1"/>
      </rPr>
      <t>2</t>
    </r>
    <r>
      <rPr>
        <sz val="12"/>
        <color rgb="FF000000"/>
        <rFont val="Times New Roman"/>
        <family val="1"/>
      </rPr>
      <t>)</t>
    </r>
  </si>
  <si>
    <t>X</t>
  </si>
  <si>
    <t>Nhà bếp</t>
  </si>
  <si>
    <t>XI</t>
  </si>
  <si>
    <t>Nhà ăn</t>
  </si>
  <si>
    <t>Số chỗ</t>
  </si>
  <si>
    <t>Diện tích bình quân/chỗ</t>
  </si>
  <si>
    <t>XII</t>
  </si>
  <si>
    <t>Phòng nghỉ cho học sinh bán trú</t>
  </si>
  <si>
    <t>XIII</t>
  </si>
  <si>
    <t>Khu nội trú</t>
  </si>
  <si>
    <t>XIV</t>
  </si>
  <si>
    <t>Nhà vệ sinh</t>
  </si>
  <si>
    <t>Dùng cho giáo viên</t>
  </si>
  <si>
    <t>Dùng cho học sinh</t>
  </si>
  <si>
    <r>
      <t>Số m</t>
    </r>
    <r>
      <rPr>
        <vertAlign val="superscript"/>
        <sz val="12"/>
        <color rgb="FF000000"/>
        <rFont val="Times New Roman"/>
        <family val="1"/>
      </rPr>
      <t>2</t>
    </r>
    <r>
      <rPr>
        <sz val="12"/>
        <color rgb="FF000000"/>
        <rFont val="Times New Roman"/>
        <family val="1"/>
      </rPr>
      <t>/học sinh</t>
    </r>
  </si>
  <si>
    <t>Chung</t>
  </si>
  <si>
    <t>Nam/Nữ</t>
  </si>
  <si>
    <t>Đạt chuẩn vệ sinh*</t>
  </si>
  <si>
    <t> 6</t>
  </si>
  <si>
    <t>180 </t>
  </si>
  <si>
    <r>
      <t> 0.1m</t>
    </r>
    <r>
      <rPr>
        <vertAlign val="superscript"/>
        <sz val="12"/>
        <color rgb="FF000000"/>
        <rFont val="Times New Roman"/>
        <family val="1"/>
      </rPr>
      <t>2</t>
    </r>
    <r>
      <rPr>
        <sz val="12"/>
        <color rgb="FF000000"/>
        <rFont val="Times New Roman"/>
        <family val="1"/>
      </rPr>
      <t>/ 0.1m</t>
    </r>
    <r>
      <rPr>
        <vertAlign val="superscript"/>
        <sz val="12"/>
        <color rgb="FF000000"/>
        <rFont val="Times New Roman"/>
        <family val="1"/>
      </rPr>
      <t>2</t>
    </r>
  </si>
  <si>
    <t>Chưa đạt chuẩn vệ sinh*</t>
  </si>
  <si>
    <t>Có</t>
  </si>
  <si>
    <t>Không</t>
  </si>
  <si>
    <t>XV</t>
  </si>
  <si>
    <t>Nguồn nước sinh hoạt hợp vệ sinh</t>
  </si>
  <si>
    <t>x</t>
  </si>
  <si>
    <t>XVI</t>
  </si>
  <si>
    <t>Nguồn điện (lưới, phát điện riêng)</t>
  </si>
  <si>
    <t>XVII</t>
  </si>
  <si>
    <t>Kết nối internet</t>
  </si>
  <si>
    <t>XVIII</t>
  </si>
  <si>
    <t>Trang thông tin điện tử (website) của trường</t>
  </si>
  <si>
    <t>XIX</t>
  </si>
  <si>
    <t>Tường rào xây</t>
  </si>
  <si>
    <t>3/3</t>
  </si>
  <si>
    <r>
      <rPr>
        <b/>
        <sz val="12"/>
        <color theme="1"/>
        <rFont val="Times New Roman"/>
        <family val="1"/>
      </rPr>
      <t xml:space="preserve">          </t>
    </r>
    <r>
      <rPr>
        <b/>
        <u/>
        <sz val="12"/>
        <color theme="1"/>
        <rFont val="Times New Roman"/>
        <family val="1"/>
      </rPr>
      <t>TRƯỜNG THCS PHÚ MỸ</t>
    </r>
  </si>
  <si>
    <t>Công khai thông tin chất lượng giáo dục thực tế của trường trung học cơ sở
và trường trung học phổ thông, năm học 2018 - 2019</t>
  </si>
  <si>
    <r>
      <t>Số lượng phòng,
tổng diện tích (m</t>
    </r>
    <r>
      <rPr>
        <vertAlign val="superscript"/>
        <sz val="12"/>
        <color rgb="FF000000"/>
        <rFont val="Times New Roman"/>
        <family val="1"/>
      </rPr>
      <t>2</t>
    </r>
    <r>
      <rPr>
        <sz val="12"/>
        <color rgb="FF000000"/>
        <rFont val="Times New Roman"/>
        <family val="1"/>
      </rPr>
      <t>)</t>
    </r>
  </si>
  <si>
    <t>(*Theo Thông tư số 12/2011/TT-BGDĐT ngày 28/2/2011 của Bộ GDĐT ban hành Điều lệ trường trung học cơ sở, trường trung học phổ thông
và trung học phổ thông có nhiều cấp học và Thông tư số 27/2011/TT-BYT ngày 24/6/2011 của Bộ Y tế ban hành quy chuẩn kỹ thuật quốc gia
về nhà tiêu - điều kiện bảo đảm hợp vệ sinh).</t>
  </si>
  <si>
    <r>
      <t>11 phòng/660 m</t>
    </r>
    <r>
      <rPr>
        <vertAlign val="superscript"/>
        <sz val="12"/>
        <color rgb="FF000000"/>
        <rFont val="Times New Roman"/>
        <family val="1"/>
      </rPr>
      <t>2</t>
    </r>
  </si>
  <si>
    <r>
      <t>1.4 m</t>
    </r>
    <r>
      <rPr>
        <vertAlign val="superscript"/>
        <sz val="12"/>
        <color rgb="FF000000"/>
        <rFont val="Times New Roman"/>
        <family val="1"/>
      </rPr>
      <t>2</t>
    </r>
    <r>
      <rPr>
        <sz val="12"/>
        <color rgb="FF000000"/>
        <rFont val="Times New Roman"/>
        <family val="1"/>
      </rPr>
      <t>/chỗ</t>
    </r>
  </si>
  <si>
    <t>Khối lớp</t>
  </si>
  <si>
    <t>Điều kiện tuyển sinh</t>
  </si>
  <si>
    <t>Chương trình giáo dục mà cơ sở giáo dục thực hiện</t>
  </si>
  <si>
    <t>Thực hiện theo chương trình và sách giáo khoa hiện hành do Bộ Giáo dục quy định.</t>
  </si>
  <si>
    <t>Khả năng học tập tiếp tục của học sinh</t>
  </si>
  <si>
    <t>Yêu cầu về phối hợp giữa cơ sở giáo dục và gia đình;
Yêu cầu về thái độ học tập của học sinh</t>
  </si>
  <si>
    <t>Nhà trường, Giáo viên chủ nhiệm lớp và cha mẹ học sinh thường xuyên liên hệ để cùng chăm lo việc học tập của con em. Tổ chức họp CMHS ít nhất 3lần/năm; Phụ huynh cần phối hợp với nhà trường trong việc giáo dục con em: Chuyên cần, học bài và làm bài tập về nhà trước khi đến lớp; chăm chú, tích cực đóng góp xây dựng bài. Tuân thủ nội quy nhà trường, quy định pháp luật, luật ATGT.</t>
  </si>
  <si>
    <t>Các hoạt động hỗ trợ học tập,
sinh hoạt của học sinh ở cơ sở giáo dục</t>
  </si>
  <si>
    <t>- Hiệu suất đao tạo: 89.6%.
- Hạnh kiểm: 99.6% Tốt; Học lực: Giỏi 74.2%.
- Học sinh lên lớp: 97.86%; Tốt nghiệp THCS: 100%.
- Học sinh giỏi các cấp Quận/Thành phố: 43/15.
- Chăm lo sức khỏe cho học sinh: 100% HS sức khỏe bình thường.</t>
  </si>
  <si>
    <t>Kết quả năng lực, phẩm chất, học tập
và sức khỏe của học sinh dự kiến đạt được</t>
  </si>
  <si>
    <t>Bên cạnh 27 phòng học để phục vụ việc học tập cho học sinh nhà trường còn có  3 phòng thực hành (Lý, Hóa, Sinh), 3 phòng bộ môn (Tin học(2), Âm nhạc) với trang thiết bị theo tiêu chuẩn trường chuẩn hạng I. Thư viện đạt chuẩn thư viện tiên tiến. Trường thường xuyên tổ chức các hoạt động hỗ trợ học tập cho học sinh: Giáo dục các kỹ năng sống, kỹ năng thực hành xã hội, sơ cấp cứu, tổ chức các CLB học thuật, CLB chỉ huy đội, CLB TDTT, các hoạt động văn hóa văn nghệ, tham quan ngoại khóa, cùng các hoạt động ngoại khóa bên ngoài nhà trường.</t>
  </si>
  <si>
    <t xml:space="preserve">  Trường phối hợp với các trường Dân lập, Trung cấp và Cao đẳng nghề để tư vấn cho các em không đậu vào lớp 10 công lập để các em tiếp tục theo học và hoàn thành phổ cập giáo dục THCS tại địa phương.</t>
  </si>
  <si>
    <t>Biểu mẫu 9</t>
  </si>
  <si>
    <t>Cam kết chất lượng giáo dục của trường trung học cơ sở và trường trung học phổ thông, năm học 2018 - 2019</t>
  </si>
  <si>
    <t>Công khai thông tin chất lượng giáo dục thực tế của
trường trung học cơ sở và trường trung học phổ thông, năm học 2017 - 2018</t>
  </si>
  <si>
    <t>Thực hiện theo kế hoạch chung của quận, tuyển 100% số trẻ đúng tuổi tại địa bàn được phân bổ. Dự kiến tổ chức 11 lớp học 2 buổi trong năm học.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</si>
</sst>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quot;%&quot;\)"/>
    <numFmt numFmtId="165" formatCode="0.00&quot;)&quot;"/>
    <numFmt numFmtId="166" formatCode="\(0.00&quot; -&quot;"/>
    <numFmt numFmtId="167" formatCode="0&quot; -&quot;"/>
    <numFmt numFmtId="168" formatCode="0.00&quot; lớp/phòng học&quot;"/>
    <numFmt numFmtId="169" formatCode="0.00&quot; học sinh/lớp&quot;"/>
    <numFmt numFmtId="170" formatCode="0.00&quot; bộ/lớp&quot;"/>
    <numFmt numFmtId="171" formatCode="0.00&quot;m2/chỗ&quot;"/>
    <numFmt numFmtId="172" formatCode="0.00&quot; học sinh/phòng học&quot;"/>
    <numFmt numFmtId="173" formatCode="#,##0&quot; -&quot;"/>
  </numFmts>
  <fonts count="19" x14ac:knownFonts="1">
    <font>
      <sz val="11"/>
      <color theme="1"/>
      <name val="Calibri"/>
      <family val="2"/>
      <scheme val="minor"/>
    </font>
    <font>
      <sz val="14"/>
      <color theme="1"/>
      <name val="Times New Roman"/>
      <family val="1"/>
    </font>
    <font>
      <sz val="12"/>
      <color theme="1"/>
      <name val="Times New Roman"/>
      <family val="1"/>
    </font>
    <font>
      <b/>
      <sz val="14"/>
      <color theme="1"/>
      <name val="Times New Roman"/>
      <family val="1"/>
    </font>
    <font>
      <b/>
      <sz val="12"/>
      <color theme="1"/>
      <name val="Times New Roman"/>
      <family val="1"/>
    </font>
    <font>
      <i/>
      <sz val="12"/>
      <color theme="1"/>
      <name val="Times New Roman"/>
      <family val="1"/>
    </font>
    <font>
      <sz val="12"/>
      <color rgb="FF000000"/>
      <name val="Times New Roman"/>
      <family val="1"/>
    </font>
    <font>
      <b/>
      <sz val="12"/>
      <color rgb="FF000000"/>
      <name val="Times New Roman"/>
      <family val="1"/>
    </font>
    <font>
      <b/>
      <i/>
      <sz val="12"/>
      <color theme="1"/>
      <name val="Times New Roman"/>
      <family val="1"/>
    </font>
    <font>
      <b/>
      <u/>
      <sz val="12"/>
      <color theme="1"/>
      <name val="Times New Roman"/>
      <family val="1"/>
    </font>
    <font>
      <sz val="11"/>
      <color theme="1"/>
      <name val="Times New Roman"/>
      <family val="1"/>
    </font>
    <font>
      <b/>
      <i/>
      <sz val="14"/>
      <color theme="1"/>
      <name val="Times New Roman"/>
      <family val="1"/>
    </font>
    <font>
      <i/>
      <sz val="12"/>
      <color rgb="FF000000"/>
      <name val="Times New Roman"/>
      <family val="1"/>
    </font>
    <font>
      <b/>
      <i/>
      <sz val="12"/>
      <color rgb="FF000000"/>
      <name val="Times New Roman"/>
      <family val="1"/>
    </font>
    <font>
      <b/>
      <vertAlign val="superscript"/>
      <sz val="12"/>
      <color theme="1"/>
      <name val="Times New Roman"/>
      <family val="1"/>
    </font>
    <font>
      <vertAlign val="superscript"/>
      <sz val="12"/>
      <color theme="1"/>
      <name val="Times New Roman"/>
      <family val="1"/>
    </font>
    <font>
      <i/>
      <vertAlign val="superscript"/>
      <sz val="12"/>
      <color theme="1"/>
      <name val="Times New Roman"/>
      <family val="1"/>
    </font>
    <font>
      <vertAlign val="superscript"/>
      <sz val="12"/>
      <color rgb="FF000000"/>
      <name val="Times New Roman"/>
      <family val="1"/>
    </font>
    <font>
      <sz val="8"/>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82">
    <xf numFmtId="0" fontId="0" fillId="0" borderId="0" xfId="0"/>
    <xf numFmtId="0" fontId="1" fillId="0" borderId="0" xfId="0" applyFont="1"/>
    <xf numFmtId="0" fontId="2" fillId="0" borderId="0" xfId="0" applyFont="1"/>
    <xf numFmtId="0" fontId="1" fillId="0" borderId="0" xfId="0" applyFont="1" applyAlignment="1">
      <alignment vertical="center"/>
    </xf>
    <xf numFmtId="0" fontId="8" fillId="0" borderId="0" xfId="0" applyFont="1"/>
    <xf numFmtId="0" fontId="2" fillId="0" borderId="0" xfId="0" applyNumberFormat="1" applyFont="1"/>
    <xf numFmtId="0" fontId="10" fillId="0" borderId="0" xfId="0" applyFont="1"/>
    <xf numFmtId="0" fontId="2" fillId="0" borderId="1" xfId="0" applyFont="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center" vertical="center"/>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3" fontId="6" fillId="2" borderId="4" xfId="0" applyNumberFormat="1" applyFont="1" applyFill="1" applyBorder="1" applyAlignment="1" applyProtection="1">
      <alignment horizontal="left" vertical="center" wrapText="1"/>
      <protection locked="0"/>
    </xf>
    <xf numFmtId="164" fontId="6" fillId="2" borderId="8" xfId="0" applyNumberFormat="1" applyFont="1" applyFill="1" applyBorder="1" applyAlignment="1" applyProtection="1">
      <alignment horizontal="left" vertical="center" wrapText="1"/>
      <protection locked="0"/>
    </xf>
    <xf numFmtId="167" fontId="6" fillId="2" borderId="4" xfId="0" applyNumberFormat="1" applyFont="1" applyFill="1" applyBorder="1" applyAlignment="1" applyProtection="1">
      <alignment vertical="center" wrapText="1"/>
      <protection locked="0"/>
    </xf>
    <xf numFmtId="1" fontId="6" fillId="2" borderId="5" xfId="0" applyNumberFormat="1" applyFont="1" applyFill="1" applyBorder="1" applyAlignment="1" applyProtection="1">
      <alignment horizontal="left" vertical="center" wrapText="1"/>
      <protection locked="0"/>
    </xf>
    <xf numFmtId="3" fontId="6" fillId="2" borderId="10" xfId="0" applyNumberFormat="1" applyFont="1" applyFill="1" applyBorder="1" applyAlignment="1" applyProtection="1">
      <alignment horizontal="left" vertical="center" wrapText="1"/>
      <protection locked="0"/>
    </xf>
    <xf numFmtId="164" fontId="6" fillId="2" borderId="11" xfId="0" applyNumberFormat="1"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167" fontId="7" fillId="2" borderId="4" xfId="0" applyNumberFormat="1" applyFont="1" applyFill="1" applyBorder="1" applyAlignment="1" applyProtection="1">
      <alignment vertical="center" wrapText="1"/>
    </xf>
    <xf numFmtId="3" fontId="7" fillId="2" borderId="5" xfId="0" applyNumberFormat="1" applyFont="1" applyFill="1" applyBorder="1" applyAlignment="1" applyProtection="1">
      <alignment horizontal="left" vertical="center" wrapText="1"/>
    </xf>
    <xf numFmtId="166" fontId="13" fillId="2" borderId="8" xfId="0" applyNumberFormat="1" applyFont="1" applyFill="1" applyBorder="1" applyAlignment="1" applyProtection="1">
      <alignment vertical="center" wrapText="1"/>
    </xf>
    <xf numFmtId="165" fontId="13" fillId="2" borderId="9" xfId="0" applyNumberFormat="1" applyFont="1" applyFill="1" applyBorder="1" applyAlignment="1" applyProtection="1">
      <alignment horizontal="left" vertical="center" wrapText="1"/>
    </xf>
    <xf numFmtId="166" fontId="12" fillId="2" borderId="8" xfId="0" applyNumberFormat="1" applyFont="1" applyFill="1" applyBorder="1" applyAlignment="1" applyProtection="1">
      <alignment vertical="center" wrapText="1"/>
    </xf>
    <xf numFmtId="165" fontId="12" fillId="2" borderId="9" xfId="0" applyNumberFormat="1" applyFont="1" applyFill="1" applyBorder="1" applyAlignment="1" applyProtection="1">
      <alignment horizontal="left" vertical="center" wrapText="1"/>
    </xf>
    <xf numFmtId="0" fontId="8" fillId="0" borderId="0" xfId="0" applyFont="1" applyProtection="1">
      <protection locked="0"/>
    </xf>
    <xf numFmtId="0" fontId="2" fillId="0" borderId="0" xfId="0" applyFont="1" applyProtection="1">
      <protection locked="0"/>
    </xf>
    <xf numFmtId="0" fontId="10" fillId="0" borderId="0" xfId="0" applyFont="1" applyProtection="1">
      <protection locked="0"/>
    </xf>
    <xf numFmtId="0" fontId="2"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1" fillId="0" borderId="0" xfId="0" applyFont="1" applyProtection="1">
      <protection locked="0"/>
    </xf>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vertical="center"/>
      <protection locked="0"/>
    </xf>
    <xf numFmtId="0" fontId="4" fillId="2" borderId="1" xfId="0" applyFont="1" applyFill="1" applyBorder="1" applyAlignment="1" applyProtection="1">
      <alignment vertical="center" wrapText="1"/>
      <protection locked="0"/>
    </xf>
    <xf numFmtId="0" fontId="2" fillId="0" borderId="0" xfId="0" applyFont="1" applyAlignment="1" applyProtection="1">
      <alignment vertical="center"/>
      <protection locked="0"/>
    </xf>
    <xf numFmtId="0" fontId="2" fillId="2" borderId="1" xfId="0" applyFont="1" applyFill="1" applyBorder="1" applyAlignment="1" applyProtection="1">
      <alignment horizontal="center" vertical="center" wrapText="1"/>
      <protection locked="0"/>
    </xf>
    <xf numFmtId="0" fontId="0" fillId="0" borderId="0" xfId="0" applyBorder="1" applyProtection="1">
      <protection locked="0"/>
    </xf>
    <xf numFmtId="171" fontId="6" fillId="2" borderId="1" xfId="0" applyNumberFormat="1"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vertical="center" wrapText="1"/>
      <protection locked="0"/>
    </xf>
    <xf numFmtId="0" fontId="6" fillId="0" borderId="0" xfId="0" applyFont="1" applyAlignment="1" applyProtection="1">
      <alignment vertical="center"/>
      <protection locked="0"/>
    </xf>
    <xf numFmtId="16" fontId="6" fillId="2" borderId="1" xfId="0" quotePrefix="1" applyNumberFormat="1" applyFont="1" applyFill="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0" fontId="4" fillId="3" borderId="10" xfId="0" applyFont="1" applyFill="1" applyBorder="1" applyAlignment="1" applyProtection="1">
      <alignment vertical="center" wrapText="1"/>
      <protection locked="0"/>
    </xf>
    <xf numFmtId="0" fontId="4" fillId="4" borderId="10" xfId="0" applyFont="1" applyFill="1" applyBorder="1" applyAlignment="1" applyProtection="1">
      <alignment vertical="center" wrapText="1"/>
      <protection locked="0"/>
    </xf>
    <xf numFmtId="0" fontId="2" fillId="4" borderId="11" xfId="0" applyFont="1" applyFill="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4"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vertical="center" wrapText="1"/>
      <protection locked="0"/>
    </xf>
    <xf numFmtId="0" fontId="4" fillId="3" borderId="1"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3" fontId="7" fillId="2" borderId="3" xfId="0" applyNumberFormat="1" applyFont="1" applyFill="1" applyBorder="1" applyAlignment="1" applyProtection="1">
      <alignment horizontal="left" vertical="center" wrapText="1"/>
      <protection locked="0"/>
    </xf>
    <xf numFmtId="173" fontId="7" fillId="2" borderId="2" xfId="0" applyNumberFormat="1" applyFont="1" applyFill="1" applyBorder="1" applyAlignment="1" applyProtection="1">
      <alignment vertical="center" wrapText="1"/>
      <protection locked="0"/>
    </xf>
    <xf numFmtId="0" fontId="4" fillId="0" borderId="1"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quotePrefix="1" applyFont="1" applyBorder="1" applyAlignment="1">
      <alignment horizontal="left" vertical="center" wrapText="1"/>
    </xf>
    <xf numFmtId="0" fontId="2" fillId="0" borderId="1" xfId="0" applyFont="1" applyBorder="1" applyAlignment="1">
      <alignment horizontal="left" vertical="center"/>
    </xf>
    <xf numFmtId="0" fontId="5" fillId="0" borderId="0" xfId="0" applyFont="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4"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164" fontId="12" fillId="2" borderId="8" xfId="0" applyNumberFormat="1" applyFont="1" applyFill="1" applyBorder="1" applyAlignment="1" applyProtection="1">
      <alignment horizontal="center" vertical="center" wrapText="1"/>
    </xf>
    <xf numFmtId="164" fontId="12" fillId="2" borderId="9" xfId="0" applyNumberFormat="1" applyFont="1" applyFill="1" applyBorder="1" applyAlignment="1" applyProtection="1">
      <alignment horizontal="center" vertical="center" wrapText="1"/>
    </xf>
    <xf numFmtId="3" fontId="6" fillId="2" borderId="4" xfId="0" applyNumberFormat="1" applyFont="1" applyFill="1" applyBorder="1" applyAlignment="1" applyProtection="1">
      <alignment horizontal="center" vertical="center" wrapText="1"/>
      <protection locked="0"/>
    </xf>
    <xf numFmtId="3" fontId="6" fillId="2" borderId="5" xfId="0" applyNumberFormat="1" applyFont="1" applyFill="1" applyBorder="1" applyAlignment="1" applyProtection="1">
      <alignment horizontal="center" vertical="center" wrapText="1"/>
      <protection locked="0"/>
    </xf>
    <xf numFmtId="3" fontId="7" fillId="2" borderId="4" xfId="0" applyNumberFormat="1" applyFont="1" applyFill="1" applyBorder="1" applyAlignment="1" applyProtection="1">
      <alignment horizontal="center" vertical="center" wrapText="1"/>
    </xf>
    <xf numFmtId="3" fontId="7" fillId="2" borderId="5" xfId="0" applyNumberFormat="1" applyFont="1" applyFill="1" applyBorder="1" applyAlignment="1" applyProtection="1">
      <alignment horizontal="center" vertical="center" wrapText="1"/>
    </xf>
    <xf numFmtId="164" fontId="13" fillId="2" borderId="8" xfId="0" applyNumberFormat="1" applyFont="1" applyFill="1" applyBorder="1" applyAlignment="1" applyProtection="1">
      <alignment horizontal="center" vertical="center" wrapText="1"/>
    </xf>
    <xf numFmtId="164" fontId="13" fillId="2" borderId="9" xfId="0" applyNumberFormat="1" applyFont="1" applyFill="1" applyBorder="1" applyAlignment="1" applyProtection="1">
      <alignment horizontal="center" vertical="center" wrapText="1"/>
    </xf>
    <xf numFmtId="3" fontId="7" fillId="2" borderId="10"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protection locked="0"/>
    </xf>
    <xf numFmtId="3" fontId="7" fillId="2" borderId="5" xfId="0" applyNumberFormat="1" applyFont="1" applyFill="1" applyBorder="1" applyAlignment="1" applyProtection="1">
      <alignment horizontal="center" vertical="center" wrapText="1"/>
      <protection locked="0"/>
    </xf>
    <xf numFmtId="3" fontId="7" fillId="2" borderId="10" xfId="0" applyNumberFormat="1" applyFont="1" applyFill="1" applyBorder="1" applyAlignment="1" applyProtection="1">
      <alignment horizontal="center" vertical="center" wrapText="1"/>
      <protection locked="0"/>
    </xf>
    <xf numFmtId="3" fontId="7" fillId="2" borderId="2" xfId="0" applyNumberFormat="1" applyFont="1" applyFill="1" applyBorder="1" applyAlignment="1" applyProtection="1">
      <alignment horizontal="center" vertical="center" wrapText="1"/>
      <protection locked="0"/>
    </xf>
    <xf numFmtId="3" fontId="7" fillId="2" borderId="3" xfId="0" applyNumberFormat="1" applyFont="1" applyFill="1" applyBorder="1" applyAlignment="1" applyProtection="1">
      <alignment horizontal="center" vertical="center" wrapText="1"/>
      <protection locked="0"/>
    </xf>
    <xf numFmtId="3" fontId="7" fillId="2" borderId="4" xfId="0" applyNumberFormat="1" applyFont="1" applyFill="1" applyBorder="1" applyAlignment="1" applyProtection="1">
      <alignment horizontal="center" vertical="center" wrapText="1"/>
      <protection locked="0"/>
    </xf>
    <xf numFmtId="3" fontId="7" fillId="2" borderId="1"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164" fontId="12" fillId="2" borderId="6" xfId="0" applyNumberFormat="1" applyFont="1" applyFill="1" applyBorder="1" applyAlignment="1" applyProtection="1">
      <alignment horizontal="center" vertical="center" wrapText="1"/>
    </xf>
    <xf numFmtId="164" fontId="12" fillId="2" borderId="7" xfId="0" applyNumberFormat="1" applyFont="1" applyFill="1" applyBorder="1" applyAlignment="1" applyProtection="1">
      <alignment horizontal="center" vertical="center" wrapText="1"/>
    </xf>
    <xf numFmtId="164" fontId="12" fillId="2" borderId="8" xfId="0" applyNumberFormat="1" applyFont="1" applyFill="1" applyBorder="1" applyAlignment="1" applyProtection="1">
      <alignment horizontal="center" vertical="center" wrapText="1"/>
      <protection locked="0"/>
    </xf>
    <xf numFmtId="164" fontId="12" fillId="2" borderId="9" xfId="0" applyNumberFormat="1" applyFont="1" applyFill="1" applyBorder="1" applyAlignment="1" applyProtection="1">
      <alignment horizontal="center" vertical="center" wrapText="1"/>
      <protection locked="0"/>
    </xf>
    <xf numFmtId="164" fontId="13" fillId="2" borderId="13" xfId="0" applyNumberFormat="1" applyFont="1" applyFill="1" applyBorder="1" applyAlignment="1" applyProtection="1">
      <alignment horizontal="center" vertical="center" wrapText="1"/>
    </xf>
    <xf numFmtId="3" fontId="7" fillId="2" borderId="14" xfId="0" applyNumberFormat="1" applyFont="1" applyFill="1" applyBorder="1" applyAlignment="1" applyProtection="1">
      <alignment horizontal="center" vertical="center" wrapText="1"/>
    </xf>
    <xf numFmtId="3" fontId="7" fillId="2" borderId="8" xfId="0" applyNumberFormat="1" applyFont="1" applyFill="1" applyBorder="1" applyAlignment="1" applyProtection="1">
      <alignment horizontal="center" vertical="center" wrapText="1"/>
    </xf>
    <xf numFmtId="3" fontId="7" fillId="2" borderId="13" xfId="0" applyNumberFormat="1" applyFont="1" applyFill="1" applyBorder="1" applyAlignment="1" applyProtection="1">
      <alignment horizontal="center" vertical="center" wrapText="1"/>
    </xf>
    <xf numFmtId="3" fontId="7" fillId="2" borderId="9" xfId="0" applyNumberFormat="1" applyFont="1" applyFill="1" applyBorder="1" applyAlignment="1" applyProtection="1">
      <alignment horizontal="center" vertical="center" wrapText="1"/>
    </xf>
    <xf numFmtId="3" fontId="2" fillId="2" borderId="8" xfId="0" applyNumberFormat="1" applyFont="1" applyFill="1" applyBorder="1" applyAlignment="1" applyProtection="1">
      <alignment horizontal="center" vertical="center" wrapText="1"/>
      <protection locked="0"/>
    </xf>
    <xf numFmtId="3" fontId="2" fillId="2" borderId="9" xfId="0" applyNumberFormat="1" applyFont="1" applyFill="1" applyBorder="1" applyAlignment="1" applyProtection="1">
      <alignment horizontal="center" vertical="center" wrapText="1"/>
      <protection locked="0"/>
    </xf>
    <xf numFmtId="3" fontId="6" fillId="2" borderId="6" xfId="0" applyNumberFormat="1" applyFont="1" applyFill="1" applyBorder="1" applyAlignment="1" applyProtection="1">
      <alignment horizontal="center" vertical="center" wrapText="1"/>
      <protection locked="0"/>
    </xf>
    <xf numFmtId="3" fontId="6" fillId="2" borderId="7" xfId="0" applyNumberFormat="1" applyFont="1" applyFill="1" applyBorder="1" applyAlignment="1" applyProtection="1">
      <alignment horizontal="center" vertical="center" wrapText="1"/>
      <protection locked="0"/>
    </xf>
    <xf numFmtId="3" fontId="7" fillId="2" borderId="6" xfId="0" applyNumberFormat="1" applyFont="1" applyFill="1" applyBorder="1" applyAlignment="1" applyProtection="1">
      <alignment horizontal="center" vertical="center" wrapText="1"/>
    </xf>
    <xf numFmtId="3" fontId="7" fillId="2" borderId="7" xfId="0" applyNumberFormat="1" applyFont="1" applyFill="1" applyBorder="1" applyAlignment="1" applyProtection="1">
      <alignment horizontal="center" vertical="center" wrapText="1"/>
    </xf>
    <xf numFmtId="164" fontId="13" fillId="2" borderId="6" xfId="0" applyNumberFormat="1" applyFont="1" applyFill="1" applyBorder="1" applyAlignment="1" applyProtection="1">
      <alignment horizontal="center" vertical="center" wrapText="1"/>
    </xf>
    <xf numFmtId="164" fontId="13" fillId="2" borderId="7" xfId="0" applyNumberFormat="1" applyFont="1" applyFill="1" applyBorder="1" applyAlignment="1" applyProtection="1">
      <alignment horizontal="center" vertical="center" wrapText="1"/>
    </xf>
    <xf numFmtId="164" fontId="12" fillId="2" borderId="13" xfId="0" applyNumberFormat="1" applyFont="1" applyFill="1" applyBorder="1" applyAlignment="1" applyProtection="1">
      <alignment horizontal="center" vertical="center" wrapText="1"/>
    </xf>
    <xf numFmtId="3" fontId="6" fillId="2" borderId="14" xfId="0" applyNumberFormat="1" applyFont="1" applyFill="1" applyBorder="1" applyAlignment="1" applyProtection="1">
      <alignment horizontal="center" vertical="center" wrapText="1"/>
      <protection locked="0"/>
    </xf>
    <xf numFmtId="3" fontId="6" fillId="2" borderId="2" xfId="0" applyNumberFormat="1" applyFont="1" applyFill="1" applyBorder="1" applyAlignment="1" applyProtection="1">
      <alignment horizontal="center" vertical="center" wrapText="1"/>
      <protection locked="0"/>
    </xf>
    <xf numFmtId="3" fontId="6" fillId="2" borderId="3" xfId="0" applyNumberFormat="1" applyFont="1" applyFill="1" applyBorder="1" applyAlignment="1" applyProtection="1">
      <alignment horizontal="center" vertical="center" wrapText="1"/>
      <protection locked="0"/>
    </xf>
    <xf numFmtId="3" fontId="7" fillId="2" borderId="2" xfId="0" applyNumberFormat="1" applyFont="1" applyFill="1" applyBorder="1" applyAlignment="1" applyProtection="1">
      <alignment horizontal="center" vertical="center" wrapText="1"/>
    </xf>
    <xf numFmtId="3" fontId="7" fillId="2" borderId="3" xfId="0" applyNumberFormat="1"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3" fontId="6" fillId="2" borderId="2" xfId="0" applyNumberFormat="1" applyFont="1" applyFill="1" applyBorder="1" applyAlignment="1" applyProtection="1">
      <alignment horizontal="center" vertical="center" wrapText="1"/>
    </xf>
    <xf numFmtId="3" fontId="6" fillId="2" borderId="3" xfId="0"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170" fontId="2" fillId="0" borderId="2" xfId="0" applyNumberFormat="1" applyFont="1" applyBorder="1" applyAlignment="1" applyProtection="1">
      <alignment horizontal="center" vertical="center" wrapText="1"/>
    </xf>
    <xf numFmtId="170" fontId="2" fillId="0" borderId="3" xfId="0" applyNumberFormat="1"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168" fontId="2" fillId="0" borderId="2" xfId="0" applyNumberFormat="1" applyFont="1" applyBorder="1" applyAlignment="1" applyProtection="1">
      <alignment horizontal="center" vertical="center" wrapText="1"/>
      <protection locked="0"/>
    </xf>
    <xf numFmtId="168" fontId="2" fillId="0" borderId="3" xfId="0" applyNumberFormat="1" applyFont="1" applyBorder="1" applyAlignment="1" applyProtection="1">
      <alignment horizontal="center" vertical="center" wrapText="1"/>
      <protection locked="0"/>
    </xf>
    <xf numFmtId="172" fontId="2" fillId="0" borderId="2" xfId="0" applyNumberFormat="1" applyFont="1" applyBorder="1" applyAlignment="1" applyProtection="1">
      <alignment horizontal="center" vertical="center" wrapText="1"/>
    </xf>
    <xf numFmtId="172" fontId="2" fillId="0" borderId="3" xfId="0" applyNumberFormat="1" applyFont="1" applyBorder="1" applyAlignment="1" applyProtection="1">
      <alignment horizontal="center" vertical="center" wrapText="1"/>
    </xf>
    <xf numFmtId="168" fontId="2" fillId="0" borderId="2" xfId="0" applyNumberFormat="1" applyFont="1" applyBorder="1" applyAlignment="1" applyProtection="1">
      <alignment horizontal="center" vertical="center" wrapText="1"/>
    </xf>
    <xf numFmtId="168" fontId="2" fillId="0" borderId="3" xfId="0" applyNumberFormat="1" applyFont="1" applyBorder="1" applyAlignment="1" applyProtection="1">
      <alignment horizontal="center" vertical="center" wrapText="1"/>
    </xf>
    <xf numFmtId="169" fontId="2" fillId="0" borderId="2" xfId="0" applyNumberFormat="1" applyFont="1" applyBorder="1" applyAlignment="1" applyProtection="1">
      <alignment horizontal="center" vertical="center" wrapText="1"/>
      <protection locked="0"/>
    </xf>
    <xf numFmtId="169" fontId="2" fillId="0" borderId="3" xfId="0" applyNumberFormat="1"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3" fillId="0" borderId="0" xfId="0" applyFont="1" applyAlignment="1" applyProtection="1">
      <alignment horizontal="center" wrapText="1"/>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protection locked="0"/>
    </xf>
    <xf numFmtId="0" fontId="2" fillId="0" borderId="0" xfId="0" applyFont="1" applyAlignment="1" applyProtection="1">
      <alignment horizontal="center"/>
      <protection locked="0"/>
    </xf>
    <xf numFmtId="0" fontId="4" fillId="0" borderId="1" xfId="0" applyNumberFormat="1" applyFont="1" applyBorder="1" applyAlignment="1" applyProtection="1">
      <alignment horizontal="center" vertical="center" wrapText="1"/>
      <protection locked="0"/>
    </xf>
    <xf numFmtId="0" fontId="4" fillId="4"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NumberFormat="1" applyFont="1" applyFill="1" applyBorder="1" applyAlignment="1" applyProtection="1">
      <alignment horizontal="center" vertical="center" wrapText="1"/>
    </xf>
    <xf numFmtId="0" fontId="9" fillId="0" borderId="0" xfId="0" applyFont="1" applyAlignment="1">
      <alignment horizontal="center"/>
    </xf>
    <xf numFmtId="0" fontId="11" fillId="0" borderId="0" xfId="0" applyFont="1" applyAlignment="1">
      <alignment horizontal="center" wrapText="1"/>
    </xf>
    <xf numFmtId="0" fontId="1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EBAC-A4AA-4714-8D7D-F4FD8C80D3E6}">
  <dimension ref="A1:L23"/>
  <sheetViews>
    <sheetView workbookViewId="0">
      <selection activeCell="C12" sqref="C12:F12"/>
    </sheetView>
  </sheetViews>
  <sheetFormatPr defaultRowHeight="15.75" x14ac:dyDescent="0.25"/>
  <cols>
    <col min="1" max="1" width="9.140625" style="2"/>
    <col min="2" max="2" width="46.42578125" style="2" customWidth="1"/>
    <col min="3" max="6" width="19" style="2" customWidth="1"/>
    <col min="7" max="16384" width="9.140625" style="2"/>
  </cols>
  <sheetData>
    <row r="1" spans="1:12" x14ac:dyDescent="0.25">
      <c r="A1" s="4" t="s">
        <v>213</v>
      </c>
    </row>
    <row r="2" spans="1:12" x14ac:dyDescent="0.25">
      <c r="A2" s="62" t="s">
        <v>102</v>
      </c>
      <c r="B2" s="62"/>
    </row>
    <row r="3" spans="1:12" x14ac:dyDescent="0.25">
      <c r="A3" s="63" t="s">
        <v>56</v>
      </c>
      <c r="B3" s="63"/>
    </row>
    <row r="4" spans="1:12" ht="10.5" customHeight="1" x14ac:dyDescent="0.25">
      <c r="A4" s="11"/>
      <c r="B4" s="11"/>
    </row>
    <row r="5" spans="1:12" ht="18.75" x14ac:dyDescent="0.25">
      <c r="A5" s="64" t="s">
        <v>57</v>
      </c>
      <c r="B5" s="64"/>
      <c r="C5" s="64"/>
      <c r="D5" s="64"/>
      <c r="E5" s="64"/>
      <c r="F5" s="64"/>
      <c r="G5" s="8"/>
      <c r="H5" s="8"/>
      <c r="I5" s="8"/>
      <c r="J5" s="8"/>
      <c r="K5" s="8"/>
      <c r="L5" s="8"/>
    </row>
    <row r="6" spans="1:12" ht="18.75" x14ac:dyDescent="0.3">
      <c r="A6" s="65" t="s">
        <v>214</v>
      </c>
      <c r="B6" s="65"/>
      <c r="C6" s="65"/>
      <c r="D6" s="65"/>
      <c r="E6" s="65"/>
      <c r="F6" s="65"/>
    </row>
    <row r="7" spans="1:12" ht="8.25" customHeight="1" x14ac:dyDescent="0.25"/>
    <row r="8" spans="1:12" x14ac:dyDescent="0.25">
      <c r="A8" s="61" t="s">
        <v>0</v>
      </c>
      <c r="B8" s="61" t="s">
        <v>1</v>
      </c>
      <c r="C8" s="61" t="s">
        <v>201</v>
      </c>
      <c r="D8" s="61"/>
      <c r="E8" s="61"/>
      <c r="F8" s="61"/>
    </row>
    <row r="9" spans="1:12" x14ac:dyDescent="0.25">
      <c r="A9" s="61"/>
      <c r="B9" s="61"/>
      <c r="C9" s="10" t="s">
        <v>62</v>
      </c>
      <c r="D9" s="10" t="s">
        <v>63</v>
      </c>
      <c r="E9" s="10" t="s">
        <v>64</v>
      </c>
      <c r="F9" s="10" t="s">
        <v>65</v>
      </c>
    </row>
    <row r="10" spans="1:12" ht="32.25" customHeight="1" x14ac:dyDescent="0.25">
      <c r="A10" s="10" t="s">
        <v>20</v>
      </c>
      <c r="B10" s="9" t="s">
        <v>202</v>
      </c>
      <c r="C10" s="66" t="s">
        <v>216</v>
      </c>
      <c r="D10" s="67"/>
      <c r="E10" s="67"/>
      <c r="F10" s="67"/>
    </row>
    <row r="11" spans="1:12" ht="15.75" customHeight="1" x14ac:dyDescent="0.25">
      <c r="A11" s="10" t="s">
        <v>37</v>
      </c>
      <c r="B11" s="9" t="s">
        <v>203</v>
      </c>
      <c r="C11" s="67" t="s">
        <v>204</v>
      </c>
      <c r="D11" s="67"/>
      <c r="E11" s="67"/>
      <c r="F11" s="67"/>
    </row>
    <row r="12" spans="1:12" ht="79.5" customHeight="1" x14ac:dyDescent="0.25">
      <c r="A12" s="10" t="s">
        <v>41</v>
      </c>
      <c r="B12" s="7" t="s">
        <v>206</v>
      </c>
      <c r="C12" s="66" t="s">
        <v>207</v>
      </c>
      <c r="D12" s="67"/>
      <c r="E12" s="67"/>
      <c r="F12" s="67"/>
    </row>
    <row r="13" spans="1:12" ht="110.25" customHeight="1" x14ac:dyDescent="0.25">
      <c r="A13" s="10" t="s">
        <v>83</v>
      </c>
      <c r="B13" s="7" t="s">
        <v>208</v>
      </c>
      <c r="C13" s="66" t="s">
        <v>211</v>
      </c>
      <c r="D13" s="67"/>
      <c r="E13" s="67"/>
      <c r="F13" s="67"/>
    </row>
    <row r="14" spans="1:12" x14ac:dyDescent="0.25">
      <c r="A14" s="61" t="s">
        <v>90</v>
      </c>
      <c r="B14" s="66" t="s">
        <v>210</v>
      </c>
      <c r="C14" s="68" t="s">
        <v>209</v>
      </c>
      <c r="D14" s="69"/>
      <c r="E14" s="69"/>
      <c r="F14" s="69"/>
    </row>
    <row r="15" spans="1:12" x14ac:dyDescent="0.25">
      <c r="A15" s="61"/>
      <c r="B15" s="67"/>
      <c r="C15" s="69"/>
      <c r="D15" s="69"/>
      <c r="E15" s="69"/>
      <c r="F15" s="69"/>
    </row>
    <row r="16" spans="1:12" x14ac:dyDescent="0.25">
      <c r="A16" s="61"/>
      <c r="B16" s="67"/>
      <c r="C16" s="69"/>
      <c r="D16" s="69"/>
      <c r="E16" s="69"/>
      <c r="F16" s="69"/>
    </row>
    <row r="17" spans="1:8" x14ac:dyDescent="0.25">
      <c r="A17" s="61"/>
      <c r="B17" s="67"/>
      <c r="C17" s="69"/>
      <c r="D17" s="69"/>
      <c r="E17" s="69"/>
      <c r="F17" s="69"/>
    </row>
    <row r="18" spans="1:8" x14ac:dyDescent="0.25">
      <c r="A18" s="61"/>
      <c r="B18" s="67"/>
      <c r="C18" s="69"/>
      <c r="D18" s="69"/>
      <c r="E18" s="69"/>
      <c r="F18" s="69"/>
    </row>
    <row r="19" spans="1:8" ht="48.75" customHeight="1" x14ac:dyDescent="0.25">
      <c r="A19" s="10" t="s">
        <v>92</v>
      </c>
      <c r="B19" s="9" t="s">
        <v>205</v>
      </c>
      <c r="C19" s="66" t="s">
        <v>212</v>
      </c>
      <c r="D19" s="67"/>
      <c r="E19" s="67"/>
      <c r="F19" s="67"/>
    </row>
    <row r="20" spans="1:8" ht="7.5" customHeight="1" x14ac:dyDescent="0.25"/>
    <row r="21" spans="1:8" x14ac:dyDescent="0.25">
      <c r="D21" s="70" t="s">
        <v>58</v>
      </c>
      <c r="E21" s="70"/>
      <c r="F21" s="70"/>
      <c r="G21" s="70"/>
      <c r="H21" s="70"/>
    </row>
    <row r="22" spans="1:8" x14ac:dyDescent="0.25">
      <c r="D22" s="71" t="s">
        <v>59</v>
      </c>
      <c r="E22" s="71"/>
      <c r="F22" s="71"/>
      <c r="G22" s="71"/>
      <c r="H22" s="71"/>
    </row>
    <row r="23" spans="1:8" x14ac:dyDescent="0.25">
      <c r="D23" s="72" t="s">
        <v>60</v>
      </c>
      <c r="E23" s="72"/>
      <c r="F23" s="72"/>
      <c r="G23" s="72"/>
      <c r="H23" s="72"/>
    </row>
  </sheetData>
  <mergeCells count="18">
    <mergeCell ref="D21:H21"/>
    <mergeCell ref="D22:H22"/>
    <mergeCell ref="D23:H23"/>
    <mergeCell ref="B14:B18"/>
    <mergeCell ref="C19:F19"/>
    <mergeCell ref="A8:A9"/>
    <mergeCell ref="B8:B9"/>
    <mergeCell ref="A14:A18"/>
    <mergeCell ref="A2:B2"/>
    <mergeCell ref="A3:B3"/>
    <mergeCell ref="A5:F5"/>
    <mergeCell ref="A6:F6"/>
    <mergeCell ref="C8:F8"/>
    <mergeCell ref="C10:F10"/>
    <mergeCell ref="C12:F12"/>
    <mergeCell ref="C13:F13"/>
    <mergeCell ref="C11:F11"/>
    <mergeCell ref="C14:F18"/>
  </mergeCells>
  <printOptions horizontalCentered="1"/>
  <pageMargins left="0.25" right="0.25" top="0.25" bottom="0"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9102D-337D-4816-9FFE-C01AE340068D}">
  <dimension ref="A1:L66"/>
  <sheetViews>
    <sheetView topLeftCell="A4" zoomScaleNormal="100" workbookViewId="0">
      <selection activeCell="C10" sqref="C10:D10"/>
    </sheetView>
  </sheetViews>
  <sheetFormatPr defaultRowHeight="15" x14ac:dyDescent="0.25"/>
  <cols>
    <col min="1" max="1" width="5.140625" style="6" bestFit="1" customWidth="1"/>
    <col min="2" max="2" width="46.42578125" style="6" customWidth="1"/>
    <col min="3" max="12" width="8" style="6" customWidth="1"/>
    <col min="13" max="16384" width="9.140625" style="6"/>
  </cols>
  <sheetData>
    <row r="1" spans="1:12" ht="15.75" x14ac:dyDescent="0.25">
      <c r="A1" s="4" t="s">
        <v>103</v>
      </c>
      <c r="B1" s="2"/>
    </row>
    <row r="2" spans="1:12" ht="15.75" x14ac:dyDescent="0.25">
      <c r="A2" s="62" t="s">
        <v>102</v>
      </c>
      <c r="B2" s="62"/>
    </row>
    <row r="3" spans="1:12" ht="15.75" x14ac:dyDescent="0.25">
      <c r="A3" s="63" t="s">
        <v>56</v>
      </c>
      <c r="B3" s="63"/>
    </row>
    <row r="4" spans="1:12" ht="15.75" x14ac:dyDescent="0.25">
      <c r="A4" s="2"/>
      <c r="B4" s="2"/>
    </row>
    <row r="5" spans="1:12" s="1" customFormat="1" ht="18.75" x14ac:dyDescent="0.3">
      <c r="A5" s="64" t="s">
        <v>57</v>
      </c>
      <c r="B5" s="64"/>
      <c r="C5" s="64"/>
      <c r="D5" s="64"/>
      <c r="E5" s="64"/>
      <c r="F5" s="64"/>
      <c r="G5" s="64"/>
      <c r="H5" s="64"/>
      <c r="I5" s="64"/>
      <c r="J5" s="64"/>
      <c r="K5" s="64"/>
      <c r="L5" s="64"/>
    </row>
    <row r="6" spans="1:12" s="1" customFormat="1" ht="38.25" customHeight="1" x14ac:dyDescent="0.3">
      <c r="A6" s="125" t="s">
        <v>215</v>
      </c>
      <c r="B6" s="126"/>
      <c r="C6" s="126"/>
      <c r="D6" s="126"/>
      <c r="E6" s="126"/>
      <c r="F6" s="126"/>
      <c r="G6" s="126"/>
      <c r="H6" s="126"/>
      <c r="I6" s="126"/>
      <c r="J6" s="126"/>
      <c r="K6" s="126"/>
      <c r="L6" s="126"/>
    </row>
    <row r="7" spans="1:12" ht="18.75" x14ac:dyDescent="0.25">
      <c r="A7" s="3"/>
    </row>
    <row r="8" spans="1:12" ht="15.75" customHeight="1" x14ac:dyDescent="0.25">
      <c r="A8" s="73" t="s">
        <v>0</v>
      </c>
      <c r="B8" s="74" t="s">
        <v>1</v>
      </c>
      <c r="C8" s="85" t="s">
        <v>2</v>
      </c>
      <c r="D8" s="74"/>
      <c r="E8" s="92" t="s">
        <v>61</v>
      </c>
      <c r="F8" s="93"/>
      <c r="G8" s="93"/>
      <c r="H8" s="93"/>
      <c r="I8" s="93"/>
      <c r="J8" s="93"/>
      <c r="K8" s="93"/>
      <c r="L8" s="85"/>
    </row>
    <row r="9" spans="1:12" ht="15.75" x14ac:dyDescent="0.25">
      <c r="A9" s="73"/>
      <c r="B9" s="74"/>
      <c r="C9" s="85"/>
      <c r="D9" s="74"/>
      <c r="E9" s="74" t="s">
        <v>62</v>
      </c>
      <c r="F9" s="74"/>
      <c r="G9" s="74" t="s">
        <v>63</v>
      </c>
      <c r="H9" s="74"/>
      <c r="I9" s="74" t="s">
        <v>64</v>
      </c>
      <c r="J9" s="74"/>
      <c r="K9" s="74" t="s">
        <v>65</v>
      </c>
      <c r="L9" s="74"/>
    </row>
    <row r="10" spans="1:12" ht="15.75" x14ac:dyDescent="0.25">
      <c r="A10" s="12" t="s">
        <v>20</v>
      </c>
      <c r="B10" s="13" t="s">
        <v>66</v>
      </c>
      <c r="C10" s="86">
        <v>1721</v>
      </c>
      <c r="D10" s="87"/>
      <c r="E10" s="91">
        <v>401</v>
      </c>
      <c r="F10" s="91"/>
      <c r="G10" s="88">
        <v>362</v>
      </c>
      <c r="H10" s="89"/>
      <c r="I10" s="90">
        <v>469</v>
      </c>
      <c r="J10" s="86"/>
      <c r="K10" s="88">
        <v>489</v>
      </c>
      <c r="L10" s="89"/>
    </row>
    <row r="11" spans="1:12" ht="15.75" x14ac:dyDescent="0.25">
      <c r="A11" s="75">
        <v>1</v>
      </c>
      <c r="B11" s="14" t="s">
        <v>67</v>
      </c>
      <c r="C11" s="84">
        <f>E11+G11+I11+K11</f>
        <v>1704</v>
      </c>
      <c r="D11" s="84"/>
      <c r="E11" s="78">
        <v>398</v>
      </c>
      <c r="F11" s="79"/>
      <c r="G11" s="78">
        <v>353</v>
      </c>
      <c r="H11" s="79"/>
      <c r="I11" s="78">
        <v>464</v>
      </c>
      <c r="J11" s="79"/>
      <c r="K11" s="78">
        <v>489</v>
      </c>
      <c r="L11" s="79"/>
    </row>
    <row r="12" spans="1:12" ht="15.75" x14ac:dyDescent="0.25">
      <c r="A12" s="75"/>
      <c r="B12" s="15" t="s">
        <v>68</v>
      </c>
      <c r="C12" s="82">
        <f>(C11/C10)*100</f>
        <v>99.012202208018593</v>
      </c>
      <c r="D12" s="83"/>
      <c r="E12" s="76">
        <f t="shared" ref="E12:I12" si="0">(E11/E10)*100</f>
        <v>99.251870324189525</v>
      </c>
      <c r="F12" s="77"/>
      <c r="G12" s="76">
        <f t="shared" si="0"/>
        <v>97.51381215469614</v>
      </c>
      <c r="H12" s="77"/>
      <c r="I12" s="76">
        <f t="shared" si="0"/>
        <v>98.933901918976545</v>
      </c>
      <c r="J12" s="77"/>
      <c r="K12" s="76">
        <f>(K11/K10)*100</f>
        <v>100</v>
      </c>
      <c r="L12" s="77"/>
    </row>
    <row r="13" spans="1:12" ht="15.75" x14ac:dyDescent="0.25">
      <c r="A13" s="75">
        <v>2</v>
      </c>
      <c r="B13" s="14" t="s">
        <v>16</v>
      </c>
      <c r="C13" s="80">
        <f>E13+G13+I13+K13</f>
        <v>20</v>
      </c>
      <c r="D13" s="81"/>
      <c r="E13" s="78">
        <v>2</v>
      </c>
      <c r="F13" s="79"/>
      <c r="G13" s="78">
        <v>9</v>
      </c>
      <c r="H13" s="79"/>
      <c r="I13" s="78">
        <v>5</v>
      </c>
      <c r="J13" s="79"/>
      <c r="K13" s="78">
        <v>4</v>
      </c>
      <c r="L13" s="79"/>
    </row>
    <row r="14" spans="1:12" ht="15.75" x14ac:dyDescent="0.25">
      <c r="A14" s="75"/>
      <c r="B14" s="15" t="s">
        <v>68</v>
      </c>
      <c r="C14" s="82">
        <f>(C13/C10)*100</f>
        <v>1.1621150493898895</v>
      </c>
      <c r="D14" s="83"/>
      <c r="E14" s="76">
        <f t="shared" ref="E14" si="1">(E13/E10)*100</f>
        <v>0.49875311720698251</v>
      </c>
      <c r="F14" s="77"/>
      <c r="G14" s="76">
        <f t="shared" ref="G14" si="2">(G13/G10)*100</f>
        <v>2.4861878453038675</v>
      </c>
      <c r="H14" s="77"/>
      <c r="I14" s="76">
        <f t="shared" ref="I14" si="3">(I13/I10)*100</f>
        <v>1.0660980810234542</v>
      </c>
      <c r="J14" s="77"/>
      <c r="K14" s="76">
        <f t="shared" ref="K14" si="4">(K13/K10)*100</f>
        <v>0.81799591002045002</v>
      </c>
      <c r="L14" s="77"/>
    </row>
    <row r="15" spans="1:12" ht="15.75" x14ac:dyDescent="0.25">
      <c r="A15" s="75">
        <v>3</v>
      </c>
      <c r="B15" s="14" t="s">
        <v>17</v>
      </c>
      <c r="C15" s="80">
        <f>E15+G15+I15+K15</f>
        <v>1</v>
      </c>
      <c r="D15" s="81"/>
      <c r="E15" s="78">
        <v>1</v>
      </c>
      <c r="F15" s="79"/>
      <c r="G15" s="78">
        <v>0</v>
      </c>
      <c r="H15" s="79"/>
      <c r="I15" s="78">
        <v>0</v>
      </c>
      <c r="J15" s="79"/>
      <c r="K15" s="78">
        <v>0</v>
      </c>
      <c r="L15" s="79"/>
    </row>
    <row r="16" spans="1:12" ht="15.75" x14ac:dyDescent="0.25">
      <c r="A16" s="75"/>
      <c r="B16" s="15" t="s">
        <v>68</v>
      </c>
      <c r="C16" s="82">
        <f>(C15/C10)*100</f>
        <v>5.8105752469494475E-2</v>
      </c>
      <c r="D16" s="83"/>
      <c r="E16" s="76">
        <f>(E15/E10)*100</f>
        <v>0.24937655860349126</v>
      </c>
      <c r="F16" s="77"/>
      <c r="G16" s="76">
        <f t="shared" ref="G16" si="5">(G15/G10)*100</f>
        <v>0</v>
      </c>
      <c r="H16" s="77"/>
      <c r="I16" s="76">
        <f t="shared" ref="I16" si="6">(I15/I10)*100</f>
        <v>0</v>
      </c>
      <c r="J16" s="77"/>
      <c r="K16" s="76">
        <f t="shared" ref="K16" si="7">(K15/K10)*100</f>
        <v>0</v>
      </c>
      <c r="L16" s="77"/>
    </row>
    <row r="17" spans="1:12" ht="15.75" x14ac:dyDescent="0.25">
      <c r="A17" s="75">
        <v>4</v>
      </c>
      <c r="B17" s="14" t="s">
        <v>69</v>
      </c>
      <c r="C17" s="80">
        <f>E17+G17+I17+K17</f>
        <v>0</v>
      </c>
      <c r="D17" s="81"/>
      <c r="E17" s="78">
        <v>0</v>
      </c>
      <c r="F17" s="79"/>
      <c r="G17" s="78">
        <v>0</v>
      </c>
      <c r="H17" s="79"/>
      <c r="I17" s="78">
        <v>0</v>
      </c>
      <c r="J17" s="79"/>
      <c r="K17" s="78">
        <v>0</v>
      </c>
      <c r="L17" s="79"/>
    </row>
    <row r="18" spans="1:12" ht="15.75" x14ac:dyDescent="0.25">
      <c r="A18" s="75"/>
      <c r="B18" s="15" t="s">
        <v>68</v>
      </c>
      <c r="C18" s="82">
        <f>(C17/C10)*100</f>
        <v>0</v>
      </c>
      <c r="D18" s="83"/>
      <c r="E18" s="76">
        <f>(E17/E10)*100</f>
        <v>0</v>
      </c>
      <c r="F18" s="77"/>
      <c r="G18" s="76">
        <f t="shared" ref="G18" si="8">(G17/G10)*100</f>
        <v>0</v>
      </c>
      <c r="H18" s="77"/>
      <c r="I18" s="76">
        <f t="shared" ref="I18" si="9">(I17/I10)*100</f>
        <v>0</v>
      </c>
      <c r="J18" s="77"/>
      <c r="K18" s="76">
        <f t="shared" ref="K18" si="10">(K17/K10)*100</f>
        <v>0</v>
      </c>
      <c r="L18" s="77"/>
    </row>
    <row r="19" spans="1:12" ht="15.75" x14ac:dyDescent="0.25">
      <c r="A19" s="12" t="s">
        <v>37</v>
      </c>
      <c r="B19" s="13" t="s">
        <v>70</v>
      </c>
      <c r="C19" s="81">
        <f>E19+G19+I19+K19</f>
        <v>1721</v>
      </c>
      <c r="D19" s="84"/>
      <c r="E19" s="88">
        <v>401</v>
      </c>
      <c r="F19" s="89"/>
      <c r="G19" s="88">
        <v>362</v>
      </c>
      <c r="H19" s="89"/>
      <c r="I19" s="88">
        <v>469</v>
      </c>
      <c r="J19" s="89"/>
      <c r="K19" s="88">
        <v>489</v>
      </c>
      <c r="L19" s="89"/>
    </row>
    <row r="20" spans="1:12" ht="15.75" x14ac:dyDescent="0.25">
      <c r="A20" s="75">
        <v>1</v>
      </c>
      <c r="B20" s="14" t="s">
        <v>71</v>
      </c>
      <c r="C20" s="80">
        <f>E20+G20+I20+K20</f>
        <v>849</v>
      </c>
      <c r="D20" s="81"/>
      <c r="E20" s="78">
        <v>193</v>
      </c>
      <c r="F20" s="79"/>
      <c r="G20" s="78">
        <v>194</v>
      </c>
      <c r="H20" s="79"/>
      <c r="I20" s="78">
        <v>235</v>
      </c>
      <c r="J20" s="79"/>
      <c r="K20" s="78">
        <v>227</v>
      </c>
      <c r="L20" s="79"/>
    </row>
    <row r="21" spans="1:12" ht="15.75" x14ac:dyDescent="0.25">
      <c r="A21" s="75"/>
      <c r="B21" s="15" t="s">
        <v>68</v>
      </c>
      <c r="C21" s="82">
        <f>(C20/C19)*100</f>
        <v>49.331783846600814</v>
      </c>
      <c r="D21" s="83"/>
      <c r="E21" s="76">
        <f t="shared" ref="E21" si="11">(E20/E19)*100</f>
        <v>48.129675810473813</v>
      </c>
      <c r="F21" s="77"/>
      <c r="G21" s="76">
        <f t="shared" ref="G21" si="12">(G20/G19)*100</f>
        <v>53.591160220994475</v>
      </c>
      <c r="H21" s="77"/>
      <c r="I21" s="76">
        <f t="shared" ref="I21" si="13">(I20/I19)*100</f>
        <v>50.106609808102341</v>
      </c>
      <c r="J21" s="77"/>
      <c r="K21" s="76">
        <f t="shared" ref="K21" si="14">(K20/K19)*100</f>
        <v>46.421267893660534</v>
      </c>
      <c r="L21" s="77"/>
    </row>
    <row r="22" spans="1:12" ht="15.75" x14ac:dyDescent="0.25">
      <c r="A22" s="75">
        <v>2</v>
      </c>
      <c r="B22" s="14" t="s">
        <v>16</v>
      </c>
      <c r="C22" s="80">
        <f>E22+G22+I22+K22</f>
        <v>556</v>
      </c>
      <c r="D22" s="81"/>
      <c r="E22" s="78">
        <v>131</v>
      </c>
      <c r="F22" s="79"/>
      <c r="G22" s="78">
        <v>108</v>
      </c>
      <c r="H22" s="79"/>
      <c r="I22" s="78">
        <v>141</v>
      </c>
      <c r="J22" s="79"/>
      <c r="K22" s="78">
        <v>176</v>
      </c>
      <c r="L22" s="79"/>
    </row>
    <row r="23" spans="1:12" ht="15.75" x14ac:dyDescent="0.25">
      <c r="A23" s="75"/>
      <c r="B23" s="15" t="s">
        <v>68</v>
      </c>
      <c r="C23" s="82">
        <f>(C22/C19)*100</f>
        <v>32.30679837303893</v>
      </c>
      <c r="D23" s="83"/>
      <c r="E23" s="76">
        <f>(E22/E19)*100</f>
        <v>32.668329177057359</v>
      </c>
      <c r="F23" s="77"/>
      <c r="G23" s="76">
        <f>(G22/G19)*100</f>
        <v>29.834254143646412</v>
      </c>
      <c r="H23" s="77"/>
      <c r="I23" s="76">
        <f t="shared" ref="I23" si="15">(I22/I19)*100</f>
        <v>30.06396588486141</v>
      </c>
      <c r="J23" s="77"/>
      <c r="K23" s="76">
        <f t="shared" ref="K23" si="16">(K22/K19)*100</f>
        <v>35.991820040899796</v>
      </c>
      <c r="L23" s="77"/>
    </row>
    <row r="24" spans="1:12" ht="15.75" x14ac:dyDescent="0.25">
      <c r="A24" s="75">
        <v>3</v>
      </c>
      <c r="B24" s="14" t="s">
        <v>17</v>
      </c>
      <c r="C24" s="80">
        <f>E24+G24+I24+K24</f>
        <v>298</v>
      </c>
      <c r="D24" s="81"/>
      <c r="E24" s="78">
        <v>69</v>
      </c>
      <c r="F24" s="79"/>
      <c r="G24" s="78">
        <v>56</v>
      </c>
      <c r="H24" s="79"/>
      <c r="I24" s="78">
        <v>87</v>
      </c>
      <c r="J24" s="79"/>
      <c r="K24" s="78">
        <v>86</v>
      </c>
      <c r="L24" s="79"/>
    </row>
    <row r="25" spans="1:12" ht="15.75" x14ac:dyDescent="0.25">
      <c r="A25" s="75"/>
      <c r="B25" s="15" t="s">
        <v>68</v>
      </c>
      <c r="C25" s="82">
        <f>(C24/C19)*100</f>
        <v>17.315514235909355</v>
      </c>
      <c r="D25" s="83"/>
      <c r="E25" s="76">
        <f>(E24/E19)*100</f>
        <v>17.206982543640898</v>
      </c>
      <c r="F25" s="77"/>
      <c r="G25" s="76">
        <f t="shared" ref="G25" si="17">(G24/G19)*100</f>
        <v>15.469613259668508</v>
      </c>
      <c r="H25" s="77"/>
      <c r="I25" s="76">
        <f t="shared" ref="I25" si="18">(I24/I19)*100</f>
        <v>18.550106609808104</v>
      </c>
      <c r="J25" s="77"/>
      <c r="K25" s="76">
        <f t="shared" ref="K25" si="19">(K24/K19)*100</f>
        <v>17.586912065439673</v>
      </c>
      <c r="L25" s="77"/>
    </row>
    <row r="26" spans="1:12" ht="15.75" x14ac:dyDescent="0.25">
      <c r="A26" s="75">
        <v>4</v>
      </c>
      <c r="B26" s="14" t="s">
        <v>69</v>
      </c>
      <c r="C26" s="80">
        <f>E26+G26+I26+K26</f>
        <v>18</v>
      </c>
      <c r="D26" s="81"/>
      <c r="E26" s="78">
        <v>8</v>
      </c>
      <c r="F26" s="79"/>
      <c r="G26" s="78">
        <v>4</v>
      </c>
      <c r="H26" s="79"/>
      <c r="I26" s="78">
        <v>6</v>
      </c>
      <c r="J26" s="79"/>
      <c r="K26" s="78">
        <v>0</v>
      </c>
      <c r="L26" s="79"/>
    </row>
    <row r="27" spans="1:12" ht="15.75" x14ac:dyDescent="0.25">
      <c r="A27" s="75"/>
      <c r="B27" s="15" t="s">
        <v>68</v>
      </c>
      <c r="C27" s="82">
        <f>(C26/C19)*100</f>
        <v>1.0459035444509006</v>
      </c>
      <c r="D27" s="83"/>
      <c r="E27" s="76">
        <f t="shared" ref="E27" si="20">(E26/E19)*100</f>
        <v>1.99501246882793</v>
      </c>
      <c r="F27" s="77"/>
      <c r="G27" s="76">
        <f t="shared" ref="G27" si="21">(G26/G19)*100</f>
        <v>1.1049723756906076</v>
      </c>
      <c r="H27" s="77"/>
      <c r="I27" s="76">
        <f t="shared" ref="I27" si="22">(I26/I19)*100</f>
        <v>1.279317697228145</v>
      </c>
      <c r="J27" s="77"/>
      <c r="K27" s="76">
        <f t="shared" ref="K27" si="23">(K26/K19)*100</f>
        <v>0</v>
      </c>
      <c r="L27" s="77"/>
    </row>
    <row r="28" spans="1:12" ht="15.75" x14ac:dyDescent="0.25">
      <c r="A28" s="75">
        <v>5</v>
      </c>
      <c r="B28" s="14" t="s">
        <v>18</v>
      </c>
      <c r="C28" s="80">
        <f>E28+G28+I28+K28</f>
        <v>0</v>
      </c>
      <c r="D28" s="81"/>
      <c r="E28" s="78">
        <v>0</v>
      </c>
      <c r="F28" s="79"/>
      <c r="G28" s="78">
        <v>0</v>
      </c>
      <c r="H28" s="79"/>
      <c r="I28" s="78">
        <v>0</v>
      </c>
      <c r="J28" s="79"/>
      <c r="K28" s="78">
        <v>0</v>
      </c>
      <c r="L28" s="79"/>
    </row>
    <row r="29" spans="1:12" ht="15.75" x14ac:dyDescent="0.25">
      <c r="A29" s="75"/>
      <c r="B29" s="15" t="s">
        <v>68</v>
      </c>
      <c r="C29" s="82">
        <f>(C28/C19)*100</f>
        <v>0</v>
      </c>
      <c r="D29" s="83"/>
      <c r="E29" s="76">
        <f t="shared" ref="E29" si="24">(E28/E19)*100</f>
        <v>0</v>
      </c>
      <c r="F29" s="77"/>
      <c r="G29" s="76">
        <f t="shared" ref="G29" si="25">(G28/G19)*100</f>
        <v>0</v>
      </c>
      <c r="H29" s="77"/>
      <c r="I29" s="76">
        <f t="shared" ref="I29" si="26">(I28/I19)*100</f>
        <v>0</v>
      </c>
      <c r="J29" s="77"/>
      <c r="K29" s="76">
        <f t="shared" ref="K29" si="27">(K28/K19)*100</f>
        <v>0</v>
      </c>
      <c r="L29" s="77"/>
    </row>
    <row r="30" spans="1:12" ht="15.75" x14ac:dyDescent="0.25">
      <c r="A30" s="12" t="s">
        <v>41</v>
      </c>
      <c r="B30" s="13" t="s">
        <v>72</v>
      </c>
      <c r="C30" s="80">
        <f>E30+G30+I30+K30</f>
        <v>1721</v>
      </c>
      <c r="D30" s="81"/>
      <c r="E30" s="88">
        <v>401</v>
      </c>
      <c r="F30" s="89"/>
      <c r="G30" s="88">
        <v>362</v>
      </c>
      <c r="H30" s="89"/>
      <c r="I30" s="88">
        <v>469</v>
      </c>
      <c r="J30" s="89"/>
      <c r="K30" s="88">
        <v>489</v>
      </c>
      <c r="L30" s="89"/>
    </row>
    <row r="31" spans="1:12" ht="15.75" customHeight="1" x14ac:dyDescent="0.25">
      <c r="A31" s="75">
        <v>1</v>
      </c>
      <c r="B31" s="14" t="s">
        <v>73</v>
      </c>
      <c r="C31" s="80">
        <f>E31+G31+I31+K31</f>
        <v>1711</v>
      </c>
      <c r="D31" s="81"/>
      <c r="E31" s="78">
        <v>396</v>
      </c>
      <c r="F31" s="79"/>
      <c r="G31" s="78">
        <v>358</v>
      </c>
      <c r="H31" s="79"/>
      <c r="I31" s="78">
        <v>468</v>
      </c>
      <c r="J31" s="79"/>
      <c r="K31" s="78">
        <v>489</v>
      </c>
      <c r="L31" s="79"/>
    </row>
    <row r="32" spans="1:12" ht="15.75" x14ac:dyDescent="0.25">
      <c r="A32" s="75"/>
      <c r="B32" s="15" t="s">
        <v>68</v>
      </c>
      <c r="C32" s="82">
        <f>(C31/C30)*100</f>
        <v>99.418942475305045</v>
      </c>
      <c r="D32" s="83"/>
      <c r="E32" s="76">
        <f t="shared" ref="E32" si="28">(E31/E30)*100</f>
        <v>98.753117206982537</v>
      </c>
      <c r="F32" s="77"/>
      <c r="G32" s="76">
        <f t="shared" ref="G32" si="29">(G31/G30)*100</f>
        <v>98.895027624309392</v>
      </c>
      <c r="H32" s="77"/>
      <c r="I32" s="76">
        <f t="shared" ref="I32" si="30">(I31/I30)*100</f>
        <v>99.786780383795303</v>
      </c>
      <c r="J32" s="77"/>
      <c r="K32" s="96">
        <f>(K31/K30)*100</f>
        <v>100</v>
      </c>
      <c r="L32" s="97"/>
    </row>
    <row r="33" spans="1:12" ht="15.75" x14ac:dyDescent="0.25">
      <c r="A33" s="75" t="s">
        <v>74</v>
      </c>
      <c r="B33" s="14" t="s">
        <v>75</v>
      </c>
      <c r="C33" s="80">
        <f>E33+G33+I33+K33</f>
        <v>849</v>
      </c>
      <c r="D33" s="81"/>
      <c r="E33" s="78">
        <v>193</v>
      </c>
      <c r="F33" s="79"/>
      <c r="G33" s="78">
        <v>194</v>
      </c>
      <c r="H33" s="79"/>
      <c r="I33" s="78">
        <v>235</v>
      </c>
      <c r="J33" s="79"/>
      <c r="K33" s="78">
        <v>227</v>
      </c>
      <c r="L33" s="79"/>
    </row>
    <row r="34" spans="1:12" ht="15.75" x14ac:dyDescent="0.25">
      <c r="A34" s="75"/>
      <c r="B34" s="15" t="s">
        <v>68</v>
      </c>
      <c r="C34" s="82">
        <f>(C33/C30)*100</f>
        <v>49.331783846600814</v>
      </c>
      <c r="D34" s="83"/>
      <c r="E34" s="76">
        <f t="shared" ref="E34" si="31">(E33/E30)*100</f>
        <v>48.129675810473813</v>
      </c>
      <c r="F34" s="77"/>
      <c r="G34" s="76">
        <f t="shared" ref="G34" si="32">(G33/G30)*100</f>
        <v>53.591160220994475</v>
      </c>
      <c r="H34" s="77"/>
      <c r="I34" s="76">
        <f t="shared" ref="I34" si="33">(I33/I30)*100</f>
        <v>50.106609808102341</v>
      </c>
      <c r="J34" s="77"/>
      <c r="K34" s="76">
        <f t="shared" ref="K34" si="34">(K33/K30)*100</f>
        <v>46.421267893660534</v>
      </c>
      <c r="L34" s="77"/>
    </row>
    <row r="35" spans="1:12" ht="15.75" x14ac:dyDescent="0.25">
      <c r="A35" s="75" t="s">
        <v>76</v>
      </c>
      <c r="B35" s="14" t="s">
        <v>77</v>
      </c>
      <c r="C35" s="80">
        <f>E35+G35+I35+K35</f>
        <v>556</v>
      </c>
      <c r="D35" s="81"/>
      <c r="E35" s="78">
        <v>131</v>
      </c>
      <c r="F35" s="79"/>
      <c r="G35" s="78">
        <v>108</v>
      </c>
      <c r="H35" s="79"/>
      <c r="I35" s="78">
        <v>141</v>
      </c>
      <c r="J35" s="79"/>
      <c r="K35" s="78">
        <v>176</v>
      </c>
      <c r="L35" s="79"/>
    </row>
    <row r="36" spans="1:12" ht="15.75" x14ac:dyDescent="0.25">
      <c r="A36" s="75"/>
      <c r="B36" s="15" t="s">
        <v>68</v>
      </c>
      <c r="C36" s="82">
        <f>(C35/C30)*100</f>
        <v>32.30679837303893</v>
      </c>
      <c r="D36" s="83"/>
      <c r="E36" s="76">
        <f t="shared" ref="E36" si="35">(E35/E30)*100</f>
        <v>32.668329177057359</v>
      </c>
      <c r="F36" s="77"/>
      <c r="G36" s="76">
        <f t="shared" ref="G36" si="36">(G35/G30)*100</f>
        <v>29.834254143646412</v>
      </c>
      <c r="H36" s="77"/>
      <c r="I36" s="76">
        <f t="shared" ref="I36" si="37">(I35/I30)*100</f>
        <v>30.06396588486141</v>
      </c>
      <c r="J36" s="77"/>
      <c r="K36" s="76">
        <f t="shared" ref="K36" si="38">(K35/K30)*100</f>
        <v>35.991820040899796</v>
      </c>
      <c r="L36" s="77"/>
    </row>
    <row r="37" spans="1:12" ht="15.75" x14ac:dyDescent="0.25">
      <c r="A37" s="75">
        <v>2</v>
      </c>
      <c r="B37" s="14" t="s">
        <v>78</v>
      </c>
      <c r="C37" s="80">
        <f>E37+G37+I37+K37</f>
        <v>18</v>
      </c>
      <c r="D37" s="81"/>
      <c r="E37" s="78">
        <v>8</v>
      </c>
      <c r="F37" s="79"/>
      <c r="G37" s="78">
        <v>4</v>
      </c>
      <c r="H37" s="79"/>
      <c r="I37" s="78">
        <v>6</v>
      </c>
      <c r="J37" s="79"/>
      <c r="K37" s="78">
        <v>0</v>
      </c>
      <c r="L37" s="79"/>
    </row>
    <row r="38" spans="1:12" ht="15.75" x14ac:dyDescent="0.25">
      <c r="A38" s="75"/>
      <c r="B38" s="15" t="s">
        <v>68</v>
      </c>
      <c r="C38" s="82">
        <f>(C37/C30)*100</f>
        <v>1.0459035444509006</v>
      </c>
      <c r="D38" s="83"/>
      <c r="E38" s="76">
        <f>(E37/E30)*100</f>
        <v>1.99501246882793</v>
      </c>
      <c r="F38" s="77"/>
      <c r="G38" s="76">
        <f>(G37/G30)*100</f>
        <v>1.1049723756906076</v>
      </c>
      <c r="H38" s="77"/>
      <c r="I38" s="76">
        <f>(I37/I30)*100</f>
        <v>1.279317697228145</v>
      </c>
      <c r="J38" s="77"/>
      <c r="K38" s="76">
        <f>(K37/K30)*100</f>
        <v>0</v>
      </c>
      <c r="L38" s="77"/>
    </row>
    <row r="39" spans="1:12" ht="15.75" x14ac:dyDescent="0.25">
      <c r="A39" s="75">
        <v>3</v>
      </c>
      <c r="B39" s="14" t="s">
        <v>79</v>
      </c>
      <c r="C39" s="80">
        <f>E39+G39+I39+K39</f>
        <v>10</v>
      </c>
      <c r="D39" s="81"/>
      <c r="E39" s="78">
        <v>5</v>
      </c>
      <c r="F39" s="79"/>
      <c r="G39" s="78">
        <v>4</v>
      </c>
      <c r="H39" s="79"/>
      <c r="I39" s="78">
        <v>1</v>
      </c>
      <c r="J39" s="79"/>
      <c r="K39" s="78">
        <v>0</v>
      </c>
      <c r="L39" s="79"/>
    </row>
    <row r="40" spans="1:12" ht="15.75" x14ac:dyDescent="0.25">
      <c r="A40" s="75"/>
      <c r="B40" s="15" t="s">
        <v>68</v>
      </c>
      <c r="C40" s="82">
        <f>(C39/C30)*100</f>
        <v>0.58105752469494476</v>
      </c>
      <c r="D40" s="83"/>
      <c r="E40" s="94">
        <f>(E39/E30)*100</f>
        <v>1.2468827930174564</v>
      </c>
      <c r="F40" s="95"/>
      <c r="G40" s="94">
        <f>(G39/G30)*100</f>
        <v>1.1049723756906076</v>
      </c>
      <c r="H40" s="95"/>
      <c r="I40" s="94">
        <f>(I39/I30)*100</f>
        <v>0.21321961620469082</v>
      </c>
      <c r="J40" s="95"/>
      <c r="K40" s="76">
        <f>(K39/K30)*100</f>
        <v>0</v>
      </c>
      <c r="L40" s="77"/>
    </row>
    <row r="41" spans="1:12" ht="15.75" x14ac:dyDescent="0.25">
      <c r="A41" s="75">
        <v>4</v>
      </c>
      <c r="B41" s="14" t="s">
        <v>80</v>
      </c>
      <c r="C41" s="22">
        <f>E41+G41+I41+K41</f>
        <v>21</v>
      </c>
      <c r="D41" s="23">
        <f>F41+H41+J41+L41</f>
        <v>32</v>
      </c>
      <c r="E41" s="16">
        <v>2</v>
      </c>
      <c r="F41" s="17">
        <v>10</v>
      </c>
      <c r="G41" s="16">
        <v>12</v>
      </c>
      <c r="H41" s="17">
        <v>9</v>
      </c>
      <c r="I41" s="16">
        <v>6</v>
      </c>
      <c r="J41" s="17">
        <v>11</v>
      </c>
      <c r="K41" s="16">
        <v>1</v>
      </c>
      <c r="L41" s="17">
        <v>2</v>
      </c>
    </row>
    <row r="42" spans="1:12" ht="15.75" x14ac:dyDescent="0.25">
      <c r="A42" s="75"/>
      <c r="B42" s="15" t="s">
        <v>105</v>
      </c>
      <c r="C42" s="24">
        <f>(C41/C30)*100</f>
        <v>1.2202208018593841</v>
      </c>
      <c r="D42" s="25">
        <f>(D41/$C$30)*100</f>
        <v>1.8593840790238232</v>
      </c>
      <c r="E42" s="26">
        <f>(E41/$E$30)*100</f>
        <v>0.49875311720698251</v>
      </c>
      <c r="F42" s="27">
        <f>(F41/$E$30)*100</f>
        <v>2.4937655860349128</v>
      </c>
      <c r="G42" s="26">
        <f>(G41/G30)*100</f>
        <v>3.3149171270718232</v>
      </c>
      <c r="H42" s="27">
        <f>(H41/G30)*100</f>
        <v>2.4861878453038675</v>
      </c>
      <c r="I42" s="26">
        <f>(I41/I30)*100</f>
        <v>1.279317697228145</v>
      </c>
      <c r="J42" s="27">
        <f>(J41/I30)*100</f>
        <v>2.3454157782515992</v>
      </c>
      <c r="K42" s="26">
        <f>(K41/K30)*100</f>
        <v>0.20449897750511251</v>
      </c>
      <c r="L42" s="27">
        <f>(L41/K30)*100</f>
        <v>0.40899795501022501</v>
      </c>
    </row>
    <row r="43" spans="1:12" ht="15.75" x14ac:dyDescent="0.25">
      <c r="A43" s="75">
        <v>5</v>
      </c>
      <c r="B43" s="18" t="s">
        <v>81</v>
      </c>
      <c r="C43" s="107">
        <f>E43+G43+I43+K43</f>
        <v>1</v>
      </c>
      <c r="D43" s="108"/>
      <c r="E43" s="105">
        <v>0</v>
      </c>
      <c r="F43" s="106"/>
      <c r="G43" s="105">
        <v>0</v>
      </c>
      <c r="H43" s="106"/>
      <c r="I43" s="105">
        <v>1</v>
      </c>
      <c r="J43" s="106"/>
      <c r="K43" s="105">
        <v>0</v>
      </c>
      <c r="L43" s="106"/>
    </row>
    <row r="44" spans="1:12" ht="15.75" x14ac:dyDescent="0.25">
      <c r="A44" s="75"/>
      <c r="B44" s="19" t="s">
        <v>68</v>
      </c>
      <c r="C44" s="109">
        <f>(C43/C30)*100</f>
        <v>5.8105752469494475E-2</v>
      </c>
      <c r="D44" s="110"/>
      <c r="E44" s="94">
        <f>(E43/E30)*100</f>
        <v>0</v>
      </c>
      <c r="F44" s="95"/>
      <c r="G44" s="94">
        <f>(G43/G30)*100</f>
        <v>0</v>
      </c>
      <c r="H44" s="95"/>
      <c r="I44" s="94">
        <f>(I43/I30)*100</f>
        <v>0.21321961620469082</v>
      </c>
      <c r="J44" s="95"/>
      <c r="K44" s="94">
        <f>(K43/K30)*100</f>
        <v>0</v>
      </c>
      <c r="L44" s="95"/>
    </row>
    <row r="45" spans="1:12" ht="16.5" customHeight="1" x14ac:dyDescent="0.25">
      <c r="A45" s="75">
        <v>6</v>
      </c>
      <c r="B45" s="14" t="s">
        <v>82</v>
      </c>
      <c r="C45" s="80">
        <f>E45+G45+I45+K45</f>
        <v>7</v>
      </c>
      <c r="D45" s="99"/>
      <c r="E45" s="78">
        <v>0</v>
      </c>
      <c r="F45" s="79"/>
      <c r="G45" s="112">
        <v>0</v>
      </c>
      <c r="H45" s="112"/>
      <c r="I45" s="78">
        <v>3</v>
      </c>
      <c r="J45" s="79"/>
      <c r="K45" s="78">
        <v>4</v>
      </c>
      <c r="L45" s="79"/>
    </row>
    <row r="46" spans="1:12" ht="15.75" x14ac:dyDescent="0.25">
      <c r="A46" s="75"/>
      <c r="B46" s="15" t="s">
        <v>68</v>
      </c>
      <c r="C46" s="82">
        <f>(C45/C30)*100</f>
        <v>0.40674026728646134</v>
      </c>
      <c r="D46" s="98"/>
      <c r="E46" s="76">
        <f>(E45/E30)*100</f>
        <v>0</v>
      </c>
      <c r="F46" s="77"/>
      <c r="G46" s="111">
        <f>(G45/G30)*100</f>
        <v>0</v>
      </c>
      <c r="H46" s="111"/>
      <c r="I46" s="76">
        <f>(I45/I30)*100</f>
        <v>0.63965884861407252</v>
      </c>
      <c r="J46" s="77"/>
      <c r="K46" s="76">
        <f>(K45/K30)*100</f>
        <v>0.81799591002045002</v>
      </c>
      <c r="L46" s="77"/>
    </row>
    <row r="47" spans="1:12" ht="15.75" x14ac:dyDescent="0.25">
      <c r="A47" s="12" t="s">
        <v>83</v>
      </c>
      <c r="B47" s="13" t="s">
        <v>84</v>
      </c>
      <c r="C47" s="100">
        <f>C48+C49</f>
        <v>60</v>
      </c>
      <c r="D47" s="101"/>
      <c r="E47" s="101"/>
      <c r="F47" s="101"/>
      <c r="G47" s="101"/>
      <c r="H47" s="101"/>
      <c r="I47" s="101"/>
      <c r="J47" s="102"/>
      <c r="K47" s="103"/>
      <c r="L47" s="104"/>
    </row>
    <row r="48" spans="1:12" ht="15.75" x14ac:dyDescent="0.25">
      <c r="A48" s="20">
        <v>1</v>
      </c>
      <c r="B48" s="21" t="s">
        <v>85</v>
      </c>
      <c r="C48" s="115">
        <f>E48+G48+I48+K48</f>
        <v>38</v>
      </c>
      <c r="D48" s="116"/>
      <c r="E48" s="113">
        <v>2</v>
      </c>
      <c r="F48" s="114"/>
      <c r="G48" s="113">
        <v>3</v>
      </c>
      <c r="H48" s="114"/>
      <c r="I48" s="113">
        <v>1</v>
      </c>
      <c r="J48" s="114"/>
      <c r="K48" s="113">
        <v>32</v>
      </c>
      <c r="L48" s="114"/>
    </row>
    <row r="49" spans="1:12" ht="15.75" x14ac:dyDescent="0.25">
      <c r="A49" s="20">
        <v>2</v>
      </c>
      <c r="B49" s="21" t="s">
        <v>86</v>
      </c>
      <c r="C49" s="115">
        <f>E49+G49+I49+K49</f>
        <v>22</v>
      </c>
      <c r="D49" s="116"/>
      <c r="E49" s="113">
        <v>2</v>
      </c>
      <c r="F49" s="114"/>
      <c r="G49" s="113">
        <v>7</v>
      </c>
      <c r="H49" s="114"/>
      <c r="I49" s="113">
        <v>8</v>
      </c>
      <c r="J49" s="114"/>
      <c r="K49" s="113">
        <v>5</v>
      </c>
      <c r="L49" s="114"/>
    </row>
    <row r="50" spans="1:12" ht="15.75" x14ac:dyDescent="0.25">
      <c r="A50" s="20">
        <v>3</v>
      </c>
      <c r="B50" s="21" t="s">
        <v>87</v>
      </c>
      <c r="C50" s="113" t="s">
        <v>88</v>
      </c>
      <c r="D50" s="114"/>
      <c r="E50" s="113" t="s">
        <v>89</v>
      </c>
      <c r="F50" s="114"/>
      <c r="G50" s="113">
        <v>0</v>
      </c>
      <c r="H50" s="114"/>
      <c r="I50" s="113">
        <v>0</v>
      </c>
      <c r="J50" s="114"/>
      <c r="K50" s="113">
        <v>0</v>
      </c>
      <c r="L50" s="114"/>
    </row>
    <row r="51" spans="1:12" ht="15.75" x14ac:dyDescent="0.25">
      <c r="A51" s="12" t="s">
        <v>90</v>
      </c>
      <c r="B51" s="13" t="s">
        <v>91</v>
      </c>
      <c r="C51" s="115">
        <f>K51</f>
        <v>489</v>
      </c>
      <c r="D51" s="116"/>
      <c r="E51" s="113"/>
      <c r="F51" s="114"/>
      <c r="G51" s="113"/>
      <c r="H51" s="114"/>
      <c r="I51" s="113"/>
      <c r="J51" s="114"/>
      <c r="K51" s="113">
        <v>489</v>
      </c>
      <c r="L51" s="114"/>
    </row>
    <row r="52" spans="1:12" ht="15.75" x14ac:dyDescent="0.25">
      <c r="A52" s="12" t="s">
        <v>92</v>
      </c>
      <c r="B52" s="13" t="s">
        <v>93</v>
      </c>
      <c r="C52" s="115">
        <f>K52</f>
        <v>489</v>
      </c>
      <c r="D52" s="116"/>
      <c r="E52" s="113"/>
      <c r="F52" s="114"/>
      <c r="G52" s="113"/>
      <c r="H52" s="114"/>
      <c r="I52" s="113"/>
      <c r="J52" s="114"/>
      <c r="K52" s="113">
        <v>489</v>
      </c>
      <c r="L52" s="114"/>
    </row>
    <row r="53" spans="1:12" ht="15.75" x14ac:dyDescent="0.25">
      <c r="A53" s="75">
        <v>1</v>
      </c>
      <c r="B53" s="18" t="s">
        <v>71</v>
      </c>
      <c r="C53" s="123">
        <f t="shared" ref="C53:C58" si="39">K53</f>
        <v>227</v>
      </c>
      <c r="D53" s="124"/>
      <c r="E53" s="113"/>
      <c r="F53" s="114"/>
      <c r="G53" s="113"/>
      <c r="H53" s="114"/>
      <c r="I53" s="113"/>
      <c r="J53" s="114"/>
      <c r="K53" s="113">
        <v>227</v>
      </c>
      <c r="L53" s="114"/>
    </row>
    <row r="54" spans="1:12" ht="15.75" x14ac:dyDescent="0.25">
      <c r="A54" s="75"/>
      <c r="B54" s="19" t="s">
        <v>68</v>
      </c>
      <c r="C54" s="76">
        <f t="shared" si="39"/>
        <v>46.421267893660534</v>
      </c>
      <c r="D54" s="77"/>
      <c r="E54" s="113"/>
      <c r="F54" s="114"/>
      <c r="G54" s="113"/>
      <c r="H54" s="114"/>
      <c r="I54" s="113"/>
      <c r="J54" s="114"/>
      <c r="K54" s="76">
        <f>(K53/K51)*100</f>
        <v>46.421267893660534</v>
      </c>
      <c r="L54" s="77"/>
    </row>
    <row r="55" spans="1:12" ht="15.75" x14ac:dyDescent="0.25">
      <c r="A55" s="75">
        <v>2</v>
      </c>
      <c r="B55" s="18" t="s">
        <v>16</v>
      </c>
      <c r="C55" s="123">
        <f t="shared" si="39"/>
        <v>176</v>
      </c>
      <c r="D55" s="124"/>
      <c r="E55" s="113"/>
      <c r="F55" s="114"/>
      <c r="G55" s="113"/>
      <c r="H55" s="114"/>
      <c r="I55" s="113"/>
      <c r="J55" s="114"/>
      <c r="K55" s="113">
        <v>176</v>
      </c>
      <c r="L55" s="114"/>
    </row>
    <row r="56" spans="1:12" ht="15.75" x14ac:dyDescent="0.25">
      <c r="A56" s="75"/>
      <c r="B56" s="19" t="s">
        <v>68</v>
      </c>
      <c r="C56" s="76">
        <f t="shared" si="39"/>
        <v>35.991820040899796</v>
      </c>
      <c r="D56" s="77"/>
      <c r="E56" s="113"/>
      <c r="F56" s="114"/>
      <c r="G56" s="113"/>
      <c r="H56" s="114"/>
      <c r="I56" s="113"/>
      <c r="J56" s="114"/>
      <c r="K56" s="76">
        <f>(K55/K51)*100</f>
        <v>35.991820040899796</v>
      </c>
      <c r="L56" s="77"/>
    </row>
    <row r="57" spans="1:12" ht="15.75" x14ac:dyDescent="0.25">
      <c r="A57" s="75">
        <v>3</v>
      </c>
      <c r="B57" s="18" t="s">
        <v>17</v>
      </c>
      <c r="C57" s="123">
        <f t="shared" si="39"/>
        <v>86</v>
      </c>
      <c r="D57" s="124"/>
      <c r="E57" s="113"/>
      <c r="F57" s="114"/>
      <c r="G57" s="113"/>
      <c r="H57" s="114"/>
      <c r="I57" s="113"/>
      <c r="J57" s="114"/>
      <c r="K57" s="113">
        <v>86</v>
      </c>
      <c r="L57" s="114"/>
    </row>
    <row r="58" spans="1:12" ht="15.75" x14ac:dyDescent="0.25">
      <c r="A58" s="75"/>
      <c r="B58" s="19" t="s">
        <v>94</v>
      </c>
      <c r="C58" s="76">
        <f t="shared" si="39"/>
        <v>17.586912065439673</v>
      </c>
      <c r="D58" s="77"/>
      <c r="E58" s="113"/>
      <c r="F58" s="114"/>
      <c r="G58" s="113"/>
      <c r="H58" s="114"/>
      <c r="I58" s="113"/>
      <c r="J58" s="114"/>
      <c r="K58" s="76">
        <f>(K57/K51)*100</f>
        <v>17.586912065439673</v>
      </c>
      <c r="L58" s="77"/>
    </row>
    <row r="59" spans="1:12" ht="15.75" x14ac:dyDescent="0.25">
      <c r="A59" s="74" t="s">
        <v>95</v>
      </c>
      <c r="B59" s="18" t="s">
        <v>96</v>
      </c>
      <c r="C59" s="117"/>
      <c r="D59" s="118"/>
      <c r="E59" s="118"/>
      <c r="F59" s="118"/>
      <c r="G59" s="118"/>
      <c r="H59" s="118"/>
      <c r="I59" s="118"/>
      <c r="J59" s="118"/>
      <c r="K59" s="118"/>
      <c r="L59" s="119"/>
    </row>
    <row r="60" spans="1:12" ht="15.75" x14ac:dyDescent="0.25">
      <c r="A60" s="74"/>
      <c r="B60" s="19" t="s">
        <v>68</v>
      </c>
      <c r="C60" s="120"/>
      <c r="D60" s="121"/>
      <c r="E60" s="121"/>
      <c r="F60" s="121"/>
      <c r="G60" s="121"/>
      <c r="H60" s="121"/>
      <c r="I60" s="121"/>
      <c r="J60" s="121"/>
      <c r="K60" s="121"/>
      <c r="L60" s="122"/>
    </row>
    <row r="61" spans="1:12" ht="15.75" customHeight="1" x14ac:dyDescent="0.25">
      <c r="A61" s="12" t="s">
        <v>97</v>
      </c>
      <c r="B61" s="13" t="s">
        <v>98</v>
      </c>
      <c r="C61" s="60">
        <v>881</v>
      </c>
      <c r="D61" s="59">
        <f>C30-C61</f>
        <v>840</v>
      </c>
      <c r="E61" s="60">
        <v>219</v>
      </c>
      <c r="F61" s="59">
        <f>E30-E61</f>
        <v>182</v>
      </c>
      <c r="G61" s="60">
        <v>173</v>
      </c>
      <c r="H61" s="59">
        <f>G30-G61</f>
        <v>189</v>
      </c>
      <c r="I61" s="60">
        <v>244</v>
      </c>
      <c r="J61" s="59">
        <f>I30-I61</f>
        <v>225</v>
      </c>
      <c r="K61" s="60">
        <v>245</v>
      </c>
      <c r="L61" s="59">
        <f>K30-K61</f>
        <v>244</v>
      </c>
    </row>
    <row r="62" spans="1:12" ht="15.75" x14ac:dyDescent="0.25">
      <c r="A62" s="12" t="s">
        <v>99</v>
      </c>
      <c r="B62" s="13" t="s">
        <v>100</v>
      </c>
      <c r="C62" s="88" t="s">
        <v>101</v>
      </c>
      <c r="D62" s="89"/>
      <c r="E62" s="88">
        <v>16</v>
      </c>
      <c r="F62" s="89"/>
      <c r="G62" s="88">
        <v>9</v>
      </c>
      <c r="H62" s="89"/>
      <c r="I62" s="88">
        <v>14</v>
      </c>
      <c r="J62" s="89"/>
      <c r="K62" s="88">
        <v>15</v>
      </c>
      <c r="L62" s="89"/>
    </row>
    <row r="64" spans="1:12" ht="15.75" x14ac:dyDescent="0.25">
      <c r="H64" s="70" t="s">
        <v>58</v>
      </c>
      <c r="I64" s="70"/>
      <c r="J64" s="70"/>
      <c r="K64" s="70"/>
      <c r="L64" s="70"/>
    </row>
    <row r="65" spans="8:12" ht="15.75" x14ac:dyDescent="0.25">
      <c r="H65" s="71" t="s">
        <v>59</v>
      </c>
      <c r="I65" s="71"/>
      <c r="J65" s="71"/>
      <c r="K65" s="71"/>
      <c r="L65" s="71"/>
    </row>
    <row r="66" spans="8:12" ht="15.75" x14ac:dyDescent="0.25">
      <c r="H66" s="72" t="s">
        <v>60</v>
      </c>
      <c r="I66" s="72"/>
      <c r="J66" s="72"/>
      <c r="K66" s="72"/>
      <c r="L66" s="72"/>
    </row>
  </sheetData>
  <sheetProtection selectLockedCells="1"/>
  <mergeCells count="274">
    <mergeCell ref="H64:L64"/>
    <mergeCell ref="H65:L65"/>
    <mergeCell ref="H66:L66"/>
    <mergeCell ref="A6:L6"/>
    <mergeCell ref="A5:L5"/>
    <mergeCell ref="I62:J62"/>
    <mergeCell ref="K62:L62"/>
    <mergeCell ref="I56:J56"/>
    <mergeCell ref="I55:J55"/>
    <mergeCell ref="G58:H58"/>
    <mergeCell ref="G57:H57"/>
    <mergeCell ref="G56:H56"/>
    <mergeCell ref="G55:H55"/>
    <mergeCell ref="E52:F52"/>
    <mergeCell ref="C52:D52"/>
    <mergeCell ref="K54:L54"/>
    <mergeCell ref="K53:L53"/>
    <mergeCell ref="I54:J54"/>
    <mergeCell ref="I53:J53"/>
    <mergeCell ref="G54:H54"/>
    <mergeCell ref="G53:H53"/>
    <mergeCell ref="E54:F54"/>
    <mergeCell ref="A2:B2"/>
    <mergeCell ref="A3:B3"/>
    <mergeCell ref="K58:L58"/>
    <mergeCell ref="K57:L57"/>
    <mergeCell ref="K56:L56"/>
    <mergeCell ref="K55:L55"/>
    <mergeCell ref="C62:D62"/>
    <mergeCell ref="E62:F62"/>
    <mergeCell ref="G62:H62"/>
    <mergeCell ref="E58:F58"/>
    <mergeCell ref="E57:F57"/>
    <mergeCell ref="E56:F56"/>
    <mergeCell ref="E55:F55"/>
    <mergeCell ref="C58:D58"/>
    <mergeCell ref="C57:D57"/>
    <mergeCell ref="C56:D56"/>
    <mergeCell ref="C55:D55"/>
    <mergeCell ref="C54:D54"/>
    <mergeCell ref="C53:D53"/>
    <mergeCell ref="I58:J58"/>
    <mergeCell ref="I57:J57"/>
    <mergeCell ref="E53:F53"/>
    <mergeCell ref="C51:D51"/>
    <mergeCell ref="K51:L51"/>
    <mergeCell ref="I51:J51"/>
    <mergeCell ref="G51:H51"/>
    <mergeCell ref="E51:F51"/>
    <mergeCell ref="C59:L60"/>
    <mergeCell ref="K52:L52"/>
    <mergeCell ref="I52:J52"/>
    <mergeCell ref="G52:H52"/>
    <mergeCell ref="E49:F49"/>
    <mergeCell ref="E48:F48"/>
    <mergeCell ref="C48:D48"/>
    <mergeCell ref="C49:D49"/>
    <mergeCell ref="K50:L50"/>
    <mergeCell ref="I50:J50"/>
    <mergeCell ref="G50:H50"/>
    <mergeCell ref="E50:F50"/>
    <mergeCell ref="C50:D50"/>
    <mergeCell ref="K49:L49"/>
    <mergeCell ref="K48:L48"/>
    <mergeCell ref="I49:J49"/>
    <mergeCell ref="I48:J48"/>
    <mergeCell ref="G49:H49"/>
    <mergeCell ref="G48:H48"/>
    <mergeCell ref="E40:F40"/>
    <mergeCell ref="E46:F46"/>
    <mergeCell ref="E45:F45"/>
    <mergeCell ref="C46:D46"/>
    <mergeCell ref="C45:D45"/>
    <mergeCell ref="C47:J47"/>
    <mergeCell ref="K47:L47"/>
    <mergeCell ref="K43:L43"/>
    <mergeCell ref="K44:L44"/>
    <mergeCell ref="K46:L46"/>
    <mergeCell ref="K45:L45"/>
    <mergeCell ref="I46:J46"/>
    <mergeCell ref="I45:J45"/>
    <mergeCell ref="C43:D43"/>
    <mergeCell ref="C44:D44"/>
    <mergeCell ref="E43:F43"/>
    <mergeCell ref="E44:F44"/>
    <mergeCell ref="G43:H43"/>
    <mergeCell ref="I43:J43"/>
    <mergeCell ref="I44:J44"/>
    <mergeCell ref="G44:H44"/>
    <mergeCell ref="G46:H46"/>
    <mergeCell ref="G45:H45"/>
    <mergeCell ref="I40:J40"/>
    <mergeCell ref="K33:L33"/>
    <mergeCell ref="I38:J38"/>
    <mergeCell ref="I37:J37"/>
    <mergeCell ref="I36:J36"/>
    <mergeCell ref="I35:J35"/>
    <mergeCell ref="I34:J34"/>
    <mergeCell ref="I33:J33"/>
    <mergeCell ref="E32:F32"/>
    <mergeCell ref="E31:F31"/>
    <mergeCell ref="G38:H38"/>
    <mergeCell ref="G37:H37"/>
    <mergeCell ref="G36:H36"/>
    <mergeCell ref="G35:H35"/>
    <mergeCell ref="G34:H34"/>
    <mergeCell ref="G33:H33"/>
    <mergeCell ref="G32:H32"/>
    <mergeCell ref="C33:D33"/>
    <mergeCell ref="E38:F38"/>
    <mergeCell ref="E37:F37"/>
    <mergeCell ref="E36:F36"/>
    <mergeCell ref="E35:F35"/>
    <mergeCell ref="E34:F34"/>
    <mergeCell ref="E33:F33"/>
    <mergeCell ref="E30:F30"/>
    <mergeCell ref="C31:D31"/>
    <mergeCell ref="C32:D32"/>
    <mergeCell ref="C38:D38"/>
    <mergeCell ref="C37:D37"/>
    <mergeCell ref="C36:D36"/>
    <mergeCell ref="C35:D35"/>
    <mergeCell ref="C34:D34"/>
    <mergeCell ref="C30:D30"/>
    <mergeCell ref="K40:L40"/>
    <mergeCell ref="K39:L39"/>
    <mergeCell ref="I39:J39"/>
    <mergeCell ref="E29:F29"/>
    <mergeCell ref="G28:H28"/>
    <mergeCell ref="G29:H29"/>
    <mergeCell ref="I28:J28"/>
    <mergeCell ref="I29:J29"/>
    <mergeCell ref="K28:L28"/>
    <mergeCell ref="K29:L29"/>
    <mergeCell ref="K37:L37"/>
    <mergeCell ref="K38:L38"/>
    <mergeCell ref="I31:J31"/>
    <mergeCell ref="I32:J32"/>
    <mergeCell ref="K30:L30"/>
    <mergeCell ref="I30:J30"/>
    <mergeCell ref="K36:L36"/>
    <mergeCell ref="K35:L35"/>
    <mergeCell ref="K34:L34"/>
    <mergeCell ref="G31:H31"/>
    <mergeCell ref="G30:H30"/>
    <mergeCell ref="K31:L31"/>
    <mergeCell ref="G40:H40"/>
    <mergeCell ref="K32:L32"/>
    <mergeCell ref="E8:L8"/>
    <mergeCell ref="C20:D20"/>
    <mergeCell ref="K22:L22"/>
    <mergeCell ref="K23:L23"/>
    <mergeCell ref="K24:L24"/>
    <mergeCell ref="K25:L25"/>
    <mergeCell ref="K26:L26"/>
    <mergeCell ref="K27:L27"/>
    <mergeCell ref="G26:H26"/>
    <mergeCell ref="G27:H27"/>
    <mergeCell ref="I21:J21"/>
    <mergeCell ref="I20:J20"/>
    <mergeCell ref="I19:J19"/>
    <mergeCell ref="K20:L20"/>
    <mergeCell ref="K19:L19"/>
    <mergeCell ref="K21:L21"/>
    <mergeCell ref="E21:F21"/>
    <mergeCell ref="E20:F20"/>
    <mergeCell ref="E19:F19"/>
    <mergeCell ref="G21:H21"/>
    <mergeCell ref="G20:H20"/>
    <mergeCell ref="G19:H19"/>
    <mergeCell ref="G23:H23"/>
    <mergeCell ref="G24:H24"/>
    <mergeCell ref="C22:D22"/>
    <mergeCell ref="C23:D23"/>
    <mergeCell ref="C24:D24"/>
    <mergeCell ref="C25:D25"/>
    <mergeCell ref="C26:D26"/>
    <mergeCell ref="G22:H22"/>
    <mergeCell ref="G25:H25"/>
    <mergeCell ref="I27:J27"/>
    <mergeCell ref="C27:D27"/>
    <mergeCell ref="E22:F22"/>
    <mergeCell ref="E23:F23"/>
    <mergeCell ref="E24:F24"/>
    <mergeCell ref="E25:F25"/>
    <mergeCell ref="E26:F26"/>
    <mergeCell ref="E27:F27"/>
    <mergeCell ref="I22:J22"/>
    <mergeCell ref="I23:J23"/>
    <mergeCell ref="I24:J24"/>
    <mergeCell ref="I25:J25"/>
    <mergeCell ref="I26:J26"/>
    <mergeCell ref="K17:L17"/>
    <mergeCell ref="K18:L18"/>
    <mergeCell ref="G10:H10"/>
    <mergeCell ref="G16:H16"/>
    <mergeCell ref="G17:H17"/>
    <mergeCell ref="I17:J17"/>
    <mergeCell ref="I18:J18"/>
    <mergeCell ref="G18:H18"/>
    <mergeCell ref="I15:J15"/>
    <mergeCell ref="I16:J16"/>
    <mergeCell ref="I9:J9"/>
    <mergeCell ref="K9:L9"/>
    <mergeCell ref="E18:F18"/>
    <mergeCell ref="E15:F15"/>
    <mergeCell ref="E16:F16"/>
    <mergeCell ref="E17:F17"/>
    <mergeCell ref="G15:H15"/>
    <mergeCell ref="E13:F13"/>
    <mergeCell ref="G13:H13"/>
    <mergeCell ref="I13:J13"/>
    <mergeCell ref="I14:J14"/>
    <mergeCell ref="K13:L13"/>
    <mergeCell ref="K14:L14"/>
    <mergeCell ref="K10:L10"/>
    <mergeCell ref="K11:L11"/>
    <mergeCell ref="K12:L12"/>
    <mergeCell ref="I10:J10"/>
    <mergeCell ref="I11:J11"/>
    <mergeCell ref="I12:J12"/>
    <mergeCell ref="E10:F10"/>
    <mergeCell ref="K15:L15"/>
    <mergeCell ref="K16:L16"/>
    <mergeCell ref="E11:F11"/>
    <mergeCell ref="E12:F12"/>
    <mergeCell ref="A59:A60"/>
    <mergeCell ref="C8:D9"/>
    <mergeCell ref="C10:D10"/>
    <mergeCell ref="C12:D12"/>
    <mergeCell ref="C11:D11"/>
    <mergeCell ref="C14:D14"/>
    <mergeCell ref="C13:D13"/>
    <mergeCell ref="C15:D15"/>
    <mergeCell ref="C16:D16"/>
    <mergeCell ref="A55:A56"/>
    <mergeCell ref="A57:A58"/>
    <mergeCell ref="A45:A46"/>
    <mergeCell ref="A53:A54"/>
    <mergeCell ref="A39:A40"/>
    <mergeCell ref="A41:A42"/>
    <mergeCell ref="A43:A44"/>
    <mergeCell ref="A20:A21"/>
    <mergeCell ref="A22:A23"/>
    <mergeCell ref="A24:A25"/>
    <mergeCell ref="A26:A27"/>
    <mergeCell ref="A15:A16"/>
    <mergeCell ref="C40:D40"/>
    <mergeCell ref="C39:D39"/>
    <mergeCell ref="A17:A18"/>
    <mergeCell ref="A8:A9"/>
    <mergeCell ref="B8:B9"/>
    <mergeCell ref="A11:A12"/>
    <mergeCell ref="A13:A14"/>
    <mergeCell ref="E14:F14"/>
    <mergeCell ref="G14:H14"/>
    <mergeCell ref="G39:H39"/>
    <mergeCell ref="E39:F39"/>
    <mergeCell ref="A31:A32"/>
    <mergeCell ref="A33:A34"/>
    <mergeCell ref="A35:A36"/>
    <mergeCell ref="A37:A38"/>
    <mergeCell ref="C28:D28"/>
    <mergeCell ref="C29:D29"/>
    <mergeCell ref="E28:F28"/>
    <mergeCell ref="A28:A29"/>
    <mergeCell ref="C17:D17"/>
    <mergeCell ref="C18:D18"/>
    <mergeCell ref="C19:D19"/>
    <mergeCell ref="E9:F9"/>
    <mergeCell ref="G9:H9"/>
    <mergeCell ref="G11:H11"/>
    <mergeCell ref="G12:H12"/>
    <mergeCell ref="C21:D21"/>
  </mergeCells>
  <printOptions horizontalCentered="1"/>
  <pageMargins left="0.25" right="0.25" top="0.25" bottom="0.2"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4DA70-4C93-4490-A427-66BFF59FBEC3}">
  <dimension ref="A1:G80"/>
  <sheetViews>
    <sheetView topLeftCell="A3" zoomScaleNormal="100" workbookViewId="0">
      <selection activeCell="D19" sqref="D19:E19"/>
    </sheetView>
  </sheetViews>
  <sheetFormatPr defaultRowHeight="15" x14ac:dyDescent="0.25"/>
  <cols>
    <col min="1" max="1" width="9.7109375" style="34" customWidth="1"/>
    <col min="2" max="2" width="43" style="34" customWidth="1"/>
    <col min="3" max="3" width="25.140625" style="34" customWidth="1"/>
    <col min="4" max="4" width="10.42578125" style="34" customWidth="1"/>
    <col min="5" max="5" width="21.7109375" style="34" customWidth="1"/>
    <col min="6" max="6" width="9.85546875" style="34" customWidth="1"/>
    <col min="7" max="7" width="13.28515625" style="34" customWidth="1"/>
    <col min="8" max="16384" width="9.140625" style="34"/>
  </cols>
  <sheetData>
    <row r="1" spans="1:7" s="30" customFormat="1" ht="15.75" x14ac:dyDescent="0.25">
      <c r="A1" s="28" t="s">
        <v>103</v>
      </c>
      <c r="B1" s="29"/>
      <c r="C1" s="29"/>
      <c r="D1" s="29"/>
    </row>
    <row r="2" spans="1:7" s="30" customFormat="1" ht="15.75" x14ac:dyDescent="0.25">
      <c r="A2" s="132" t="s">
        <v>102</v>
      </c>
      <c r="B2" s="132"/>
      <c r="C2" s="31"/>
      <c r="D2" s="31"/>
    </row>
    <row r="3" spans="1:7" s="30" customFormat="1" ht="15.75" x14ac:dyDescent="0.25">
      <c r="A3" s="133" t="s">
        <v>195</v>
      </c>
      <c r="B3" s="133"/>
      <c r="C3" s="32"/>
      <c r="D3" s="32"/>
    </row>
    <row r="4" spans="1:7" s="30" customFormat="1" ht="15.75" x14ac:dyDescent="0.25">
      <c r="A4" s="29"/>
      <c r="B4" s="29"/>
      <c r="C4" s="29"/>
      <c r="D4" s="29"/>
    </row>
    <row r="5" spans="1:7" s="33" customFormat="1" ht="18.75" x14ac:dyDescent="0.3">
      <c r="A5" s="170" t="s">
        <v>57</v>
      </c>
      <c r="B5" s="170"/>
      <c r="C5" s="170"/>
      <c r="D5" s="170"/>
      <c r="E5" s="170"/>
      <c r="F5" s="170"/>
      <c r="G5" s="170"/>
    </row>
    <row r="6" spans="1:7" ht="37.5" customHeight="1" x14ac:dyDescent="0.3">
      <c r="A6" s="169" t="s">
        <v>196</v>
      </c>
      <c r="B6" s="169"/>
      <c r="C6" s="169"/>
      <c r="D6" s="169"/>
      <c r="E6" s="169"/>
      <c r="F6" s="169"/>
      <c r="G6" s="169"/>
    </row>
    <row r="8" spans="1:7" ht="15.75" x14ac:dyDescent="0.25">
      <c r="A8" s="35" t="s">
        <v>0</v>
      </c>
      <c r="B8" s="136" t="s">
        <v>1</v>
      </c>
      <c r="C8" s="144"/>
      <c r="D8" s="136" t="s">
        <v>106</v>
      </c>
      <c r="E8" s="144"/>
      <c r="F8" s="136" t="s">
        <v>107</v>
      </c>
      <c r="G8" s="144"/>
    </row>
    <row r="9" spans="1:7" ht="15.75" x14ac:dyDescent="0.25">
      <c r="A9" s="35" t="s">
        <v>20</v>
      </c>
      <c r="B9" s="127" t="s">
        <v>108</v>
      </c>
      <c r="C9" s="128"/>
      <c r="D9" s="145">
        <f>SUM(D11:E15)</f>
        <v>32</v>
      </c>
      <c r="E9" s="146"/>
      <c r="F9" s="136"/>
      <c r="G9" s="144"/>
    </row>
    <row r="10" spans="1:7" ht="15.75" x14ac:dyDescent="0.25">
      <c r="A10" s="35" t="s">
        <v>37</v>
      </c>
      <c r="B10" s="127" t="s">
        <v>109</v>
      </c>
      <c r="C10" s="128"/>
      <c r="D10" s="145">
        <f>SUM(D11:E15)</f>
        <v>32</v>
      </c>
      <c r="E10" s="146"/>
      <c r="F10" s="136"/>
      <c r="G10" s="144"/>
    </row>
    <row r="11" spans="1:7" ht="15.75" x14ac:dyDescent="0.25">
      <c r="A11" s="36">
        <v>1</v>
      </c>
      <c r="B11" s="129" t="s">
        <v>110</v>
      </c>
      <c r="C11" s="130"/>
      <c r="D11" s="147">
        <v>27</v>
      </c>
      <c r="E11" s="148"/>
      <c r="F11" s="147"/>
      <c r="G11" s="148"/>
    </row>
    <row r="12" spans="1:7" ht="15.75" x14ac:dyDescent="0.25">
      <c r="A12" s="36">
        <v>2</v>
      </c>
      <c r="B12" s="129" t="s">
        <v>111</v>
      </c>
      <c r="C12" s="130"/>
      <c r="D12" s="147">
        <v>0</v>
      </c>
      <c r="E12" s="148"/>
      <c r="F12" s="147"/>
      <c r="G12" s="148"/>
    </row>
    <row r="13" spans="1:7" ht="15.75" x14ac:dyDescent="0.25">
      <c r="A13" s="36">
        <v>3</v>
      </c>
      <c r="B13" s="129" t="s">
        <v>112</v>
      </c>
      <c r="C13" s="130"/>
      <c r="D13" s="147">
        <v>0</v>
      </c>
      <c r="E13" s="148"/>
      <c r="F13" s="147"/>
      <c r="G13" s="148"/>
    </row>
    <row r="14" spans="1:7" ht="15.75" x14ac:dyDescent="0.25">
      <c r="A14" s="36">
        <v>4</v>
      </c>
      <c r="B14" s="129" t="s">
        <v>113</v>
      </c>
      <c r="C14" s="130"/>
      <c r="D14" s="147">
        <v>0</v>
      </c>
      <c r="E14" s="148"/>
      <c r="F14" s="147"/>
      <c r="G14" s="148"/>
    </row>
    <row r="15" spans="1:7" ht="15.75" x14ac:dyDescent="0.25">
      <c r="A15" s="36">
        <v>5</v>
      </c>
      <c r="B15" s="129" t="s">
        <v>114</v>
      </c>
      <c r="C15" s="130"/>
      <c r="D15" s="147">
        <v>5</v>
      </c>
      <c r="E15" s="148"/>
      <c r="F15" s="147"/>
      <c r="G15" s="148"/>
    </row>
    <row r="16" spans="1:7" ht="15.75" x14ac:dyDescent="0.25">
      <c r="A16" s="36">
        <v>6</v>
      </c>
      <c r="B16" s="129" t="s">
        <v>115</v>
      </c>
      <c r="C16" s="130"/>
      <c r="D16" s="147">
        <v>31</v>
      </c>
      <c r="E16" s="148"/>
      <c r="F16" s="147"/>
      <c r="G16" s="148"/>
    </row>
    <row r="17" spans="1:7" ht="15.75" x14ac:dyDescent="0.25">
      <c r="A17" s="36">
        <v>7</v>
      </c>
      <c r="B17" s="129" t="s">
        <v>116</v>
      </c>
      <c r="C17" s="130"/>
      <c r="D17" s="163">
        <f>41/27</f>
        <v>1.5185185185185186</v>
      </c>
      <c r="E17" s="164"/>
      <c r="F17" s="159"/>
      <c r="G17" s="160"/>
    </row>
    <row r="18" spans="1:7" ht="15.75" x14ac:dyDescent="0.25">
      <c r="A18" s="36">
        <v>8</v>
      </c>
      <c r="B18" s="129" t="s">
        <v>117</v>
      </c>
      <c r="C18" s="130"/>
      <c r="D18" s="161">
        <f>1785/41</f>
        <v>43.536585365853661</v>
      </c>
      <c r="E18" s="162"/>
      <c r="F18" s="165"/>
      <c r="G18" s="166"/>
    </row>
    <row r="19" spans="1:7" ht="15.75" x14ac:dyDescent="0.25">
      <c r="A19" s="35" t="s">
        <v>41</v>
      </c>
      <c r="B19" s="127" t="s">
        <v>118</v>
      </c>
      <c r="C19" s="128"/>
      <c r="D19" s="147">
        <v>1</v>
      </c>
      <c r="E19" s="148"/>
      <c r="F19" s="147"/>
      <c r="G19" s="148"/>
    </row>
    <row r="20" spans="1:7" ht="15.75" x14ac:dyDescent="0.25">
      <c r="A20" s="35" t="s">
        <v>83</v>
      </c>
      <c r="B20" s="127" t="s">
        <v>119</v>
      </c>
      <c r="C20" s="128"/>
      <c r="D20" s="147">
        <v>4478</v>
      </c>
      <c r="E20" s="148"/>
      <c r="F20" s="147"/>
      <c r="G20" s="148"/>
    </row>
    <row r="21" spans="1:7" ht="15.75" x14ac:dyDescent="0.25">
      <c r="A21" s="35" t="s">
        <v>90</v>
      </c>
      <c r="B21" s="127" t="s">
        <v>120</v>
      </c>
      <c r="C21" s="128"/>
      <c r="D21" s="147">
        <v>1358</v>
      </c>
      <c r="E21" s="148"/>
      <c r="F21" s="147"/>
      <c r="G21" s="148"/>
    </row>
    <row r="22" spans="1:7" ht="15.75" x14ac:dyDescent="0.25">
      <c r="A22" s="35" t="s">
        <v>92</v>
      </c>
      <c r="B22" s="127" t="s">
        <v>121</v>
      </c>
      <c r="C22" s="128"/>
      <c r="D22" s="136">
        <v>1864.3</v>
      </c>
      <c r="E22" s="144"/>
      <c r="F22" s="136"/>
      <c r="G22" s="144"/>
    </row>
    <row r="23" spans="1:7" ht="15.75" x14ac:dyDescent="0.25">
      <c r="A23" s="36">
        <v>1</v>
      </c>
      <c r="B23" s="127" t="s">
        <v>122</v>
      </c>
      <c r="C23" s="128"/>
      <c r="D23" s="147">
        <v>1474.5</v>
      </c>
      <c r="E23" s="148"/>
      <c r="F23" s="147"/>
      <c r="G23" s="148"/>
    </row>
    <row r="24" spans="1:7" ht="15.75" x14ac:dyDescent="0.25">
      <c r="A24" s="36">
        <v>2</v>
      </c>
      <c r="B24" s="127" t="s">
        <v>123</v>
      </c>
      <c r="C24" s="128"/>
      <c r="D24" s="147">
        <v>305.2</v>
      </c>
      <c r="E24" s="148"/>
      <c r="F24" s="147"/>
      <c r="G24" s="148"/>
    </row>
    <row r="25" spans="1:7" ht="15.75" x14ac:dyDescent="0.25">
      <c r="A25" s="36">
        <v>3</v>
      </c>
      <c r="B25" s="127" t="s">
        <v>124</v>
      </c>
      <c r="C25" s="128"/>
      <c r="D25" s="147">
        <v>54.6</v>
      </c>
      <c r="E25" s="148"/>
      <c r="F25" s="147"/>
      <c r="G25" s="148"/>
    </row>
    <row r="26" spans="1:7" ht="15.75" x14ac:dyDescent="0.25">
      <c r="A26" s="36">
        <v>4</v>
      </c>
      <c r="B26" s="127" t="s">
        <v>125</v>
      </c>
      <c r="C26" s="128"/>
      <c r="D26" s="147">
        <v>0</v>
      </c>
      <c r="E26" s="148"/>
      <c r="F26" s="147"/>
      <c r="G26" s="148"/>
    </row>
    <row r="27" spans="1:7" ht="15.75" x14ac:dyDescent="0.25">
      <c r="A27" s="36">
        <v>5</v>
      </c>
      <c r="B27" s="127" t="s">
        <v>126</v>
      </c>
      <c r="C27" s="128"/>
      <c r="D27" s="147">
        <v>60</v>
      </c>
      <c r="E27" s="148"/>
      <c r="F27" s="147"/>
      <c r="G27" s="148"/>
    </row>
    <row r="28" spans="1:7" ht="15.75" x14ac:dyDescent="0.25">
      <c r="A28" s="35" t="s">
        <v>95</v>
      </c>
      <c r="B28" s="127" t="s">
        <v>127</v>
      </c>
      <c r="C28" s="128"/>
      <c r="D28" s="145">
        <f>D29</f>
        <v>319</v>
      </c>
      <c r="E28" s="146"/>
      <c r="F28" s="136"/>
      <c r="G28" s="144"/>
    </row>
    <row r="29" spans="1:7" ht="15.75" x14ac:dyDescent="0.25">
      <c r="A29" s="36">
        <v>1</v>
      </c>
      <c r="B29" s="127" t="s">
        <v>128</v>
      </c>
      <c r="C29" s="128"/>
      <c r="D29" s="157">
        <f>D30+D31+D32+D33</f>
        <v>319</v>
      </c>
      <c r="E29" s="158"/>
      <c r="F29" s="147"/>
      <c r="G29" s="148"/>
    </row>
    <row r="30" spans="1:7" ht="15.75" x14ac:dyDescent="0.25">
      <c r="A30" s="36">
        <v>1.1000000000000001</v>
      </c>
      <c r="B30" s="127" t="s">
        <v>129</v>
      </c>
      <c r="C30" s="128"/>
      <c r="D30" s="147">
        <v>84</v>
      </c>
      <c r="E30" s="148"/>
      <c r="F30" s="155">
        <f>D30/11</f>
        <v>7.6363636363636367</v>
      </c>
      <c r="G30" s="156"/>
    </row>
    <row r="31" spans="1:7" ht="15.75" x14ac:dyDescent="0.25">
      <c r="A31" s="36">
        <v>1.2</v>
      </c>
      <c r="B31" s="127" t="s">
        <v>130</v>
      </c>
      <c r="C31" s="128"/>
      <c r="D31" s="147">
        <v>56</v>
      </c>
      <c r="E31" s="148"/>
      <c r="F31" s="155">
        <f>D31/8</f>
        <v>7</v>
      </c>
      <c r="G31" s="156"/>
    </row>
    <row r="32" spans="1:7" ht="15.75" x14ac:dyDescent="0.25">
      <c r="A32" s="36">
        <v>1.3</v>
      </c>
      <c r="B32" s="127" t="s">
        <v>131</v>
      </c>
      <c r="C32" s="128"/>
      <c r="D32" s="147">
        <v>94</v>
      </c>
      <c r="E32" s="148"/>
      <c r="F32" s="155">
        <f>D32/11</f>
        <v>8.545454545454545</v>
      </c>
      <c r="G32" s="156"/>
    </row>
    <row r="33" spans="1:7" ht="15.75" x14ac:dyDescent="0.25">
      <c r="A33" s="36">
        <v>1.4</v>
      </c>
      <c r="B33" s="127" t="s">
        <v>132</v>
      </c>
      <c r="C33" s="128"/>
      <c r="D33" s="147">
        <v>85</v>
      </c>
      <c r="E33" s="148"/>
      <c r="F33" s="155">
        <f>D33/11</f>
        <v>7.7272727272727275</v>
      </c>
      <c r="G33" s="156"/>
    </row>
    <row r="34" spans="1:7" ht="15.75" x14ac:dyDescent="0.25">
      <c r="A34" s="36">
        <v>2</v>
      </c>
      <c r="B34" s="127" t="s">
        <v>133</v>
      </c>
      <c r="C34" s="128"/>
      <c r="D34" s="147"/>
      <c r="E34" s="148"/>
      <c r="F34" s="147"/>
      <c r="G34" s="148"/>
    </row>
    <row r="35" spans="1:7" ht="15.75" x14ac:dyDescent="0.25">
      <c r="A35" s="36">
        <v>2.1</v>
      </c>
      <c r="B35" s="127" t="s">
        <v>134</v>
      </c>
      <c r="C35" s="128"/>
      <c r="D35" s="147"/>
      <c r="E35" s="148"/>
      <c r="F35" s="147"/>
      <c r="G35" s="148"/>
    </row>
    <row r="36" spans="1:7" ht="15.75" x14ac:dyDescent="0.25">
      <c r="A36" s="36">
        <v>2.2000000000000002</v>
      </c>
      <c r="B36" s="127" t="s">
        <v>134</v>
      </c>
      <c r="C36" s="128"/>
      <c r="D36" s="147"/>
      <c r="E36" s="148"/>
      <c r="F36" s="147"/>
      <c r="G36" s="148"/>
    </row>
    <row r="37" spans="1:7" ht="15.75" x14ac:dyDescent="0.25">
      <c r="A37" s="36">
        <v>2.2999999999999998</v>
      </c>
      <c r="B37" s="127" t="s">
        <v>134</v>
      </c>
      <c r="C37" s="128"/>
      <c r="D37" s="147"/>
      <c r="E37" s="148"/>
      <c r="F37" s="147"/>
      <c r="G37" s="148"/>
    </row>
    <row r="38" spans="1:7" ht="18.75" customHeight="1" x14ac:dyDescent="0.25">
      <c r="A38" s="36">
        <v>3</v>
      </c>
      <c r="B38" s="149" t="s">
        <v>135</v>
      </c>
      <c r="C38" s="150"/>
      <c r="D38" s="147" t="s">
        <v>136</v>
      </c>
      <c r="E38" s="148"/>
      <c r="F38" s="147"/>
      <c r="G38" s="148"/>
    </row>
    <row r="39" spans="1:7" ht="15.75" x14ac:dyDescent="0.25">
      <c r="A39" s="136" t="s">
        <v>97</v>
      </c>
      <c r="B39" s="149" t="s">
        <v>137</v>
      </c>
      <c r="C39" s="150"/>
      <c r="D39" s="137">
        <v>112</v>
      </c>
      <c r="E39" s="138"/>
      <c r="F39" s="141"/>
      <c r="G39" s="138"/>
    </row>
    <row r="40" spans="1:7" ht="15.75" x14ac:dyDescent="0.25">
      <c r="A40" s="136"/>
      <c r="B40" s="151" t="s">
        <v>138</v>
      </c>
      <c r="C40" s="152"/>
      <c r="D40" s="139"/>
      <c r="E40" s="140"/>
      <c r="F40" s="142"/>
      <c r="G40" s="140"/>
    </row>
    <row r="41" spans="1:7" ht="15.75" x14ac:dyDescent="0.25">
      <c r="A41" s="35" t="s">
        <v>99</v>
      </c>
      <c r="B41" s="153" t="s">
        <v>139</v>
      </c>
      <c r="C41" s="154"/>
      <c r="D41" s="147">
        <v>53</v>
      </c>
      <c r="E41" s="148"/>
      <c r="F41" s="147"/>
      <c r="G41" s="148"/>
    </row>
    <row r="42" spans="1:7" ht="15.75" x14ac:dyDescent="0.25">
      <c r="A42" s="35">
        <v>1</v>
      </c>
      <c r="B42" s="129" t="s">
        <v>140</v>
      </c>
      <c r="C42" s="130"/>
      <c r="D42" s="147">
        <v>35</v>
      </c>
      <c r="E42" s="148"/>
      <c r="F42" s="147"/>
      <c r="G42" s="148"/>
    </row>
    <row r="43" spans="1:7" ht="15.75" x14ac:dyDescent="0.25">
      <c r="A43" s="35">
        <v>2</v>
      </c>
      <c r="B43" s="129" t="s">
        <v>141</v>
      </c>
      <c r="C43" s="130"/>
      <c r="D43" s="147">
        <v>14</v>
      </c>
      <c r="E43" s="148"/>
      <c r="F43" s="147"/>
      <c r="G43" s="148"/>
    </row>
    <row r="44" spans="1:7" ht="15.75" x14ac:dyDescent="0.25">
      <c r="A44" s="35">
        <v>3</v>
      </c>
      <c r="B44" s="129" t="s">
        <v>142</v>
      </c>
      <c r="C44" s="130"/>
      <c r="D44" s="147">
        <v>0</v>
      </c>
      <c r="E44" s="148"/>
      <c r="F44" s="147"/>
      <c r="G44" s="148"/>
    </row>
    <row r="45" spans="1:7" ht="15.75" x14ac:dyDescent="0.25">
      <c r="A45" s="35">
        <v>4</v>
      </c>
      <c r="B45" s="129" t="s">
        <v>143</v>
      </c>
      <c r="C45" s="130"/>
      <c r="D45" s="147" t="s">
        <v>144</v>
      </c>
      <c r="E45" s="148"/>
      <c r="F45" s="147"/>
      <c r="G45" s="148"/>
    </row>
    <row r="46" spans="1:7" ht="15.75" x14ac:dyDescent="0.25">
      <c r="A46" s="35">
        <v>5</v>
      </c>
      <c r="B46" s="129" t="s">
        <v>145</v>
      </c>
      <c r="C46" s="130"/>
      <c r="D46" s="147">
        <v>1</v>
      </c>
      <c r="E46" s="148"/>
      <c r="F46" s="147"/>
      <c r="G46" s="148"/>
    </row>
    <row r="47" spans="1:7" ht="15.75" x14ac:dyDescent="0.25">
      <c r="A47" s="35">
        <v>6</v>
      </c>
      <c r="B47" s="129" t="s">
        <v>146</v>
      </c>
      <c r="C47" s="130"/>
      <c r="D47" s="147">
        <v>1</v>
      </c>
      <c r="E47" s="148"/>
      <c r="F47" s="147"/>
      <c r="G47" s="148"/>
    </row>
    <row r="48" spans="1:7" ht="15.75" x14ac:dyDescent="0.25">
      <c r="A48" s="37"/>
      <c r="B48" s="127"/>
      <c r="C48" s="128"/>
      <c r="D48" s="167"/>
      <c r="E48" s="168"/>
      <c r="F48" s="167"/>
      <c r="G48" s="168"/>
    </row>
    <row r="49" spans="1:7" ht="15.75" x14ac:dyDescent="0.25">
      <c r="A49" s="38" t="s">
        <v>99</v>
      </c>
      <c r="B49" s="127" t="s">
        <v>147</v>
      </c>
      <c r="C49" s="128"/>
      <c r="D49" s="92" t="s">
        <v>148</v>
      </c>
      <c r="E49" s="85"/>
      <c r="F49" s="92" t="s">
        <v>149</v>
      </c>
      <c r="G49" s="85"/>
    </row>
    <row r="50" spans="1:7" ht="15.75" x14ac:dyDescent="0.25">
      <c r="A50" s="21">
        <v>1</v>
      </c>
      <c r="B50" s="129" t="s">
        <v>140</v>
      </c>
      <c r="C50" s="130"/>
      <c r="D50" s="134" t="s">
        <v>150</v>
      </c>
      <c r="E50" s="135"/>
      <c r="F50" s="134" t="s">
        <v>151</v>
      </c>
      <c r="G50" s="135"/>
    </row>
    <row r="51" spans="1:7" ht="15.75" x14ac:dyDescent="0.25">
      <c r="A51" s="21">
        <v>2</v>
      </c>
      <c r="B51" s="129" t="s">
        <v>141</v>
      </c>
      <c r="C51" s="130"/>
      <c r="D51" s="134" t="s">
        <v>152</v>
      </c>
      <c r="E51" s="135"/>
      <c r="F51" s="134" t="s">
        <v>153</v>
      </c>
      <c r="G51" s="135"/>
    </row>
    <row r="52" spans="1:7" ht="15.75" x14ac:dyDescent="0.25">
      <c r="A52" s="21">
        <v>3</v>
      </c>
      <c r="B52" s="129" t="s">
        <v>142</v>
      </c>
      <c r="C52" s="130"/>
      <c r="D52" s="134" t="s">
        <v>89</v>
      </c>
      <c r="E52" s="135"/>
      <c r="F52" s="134" t="s">
        <v>154</v>
      </c>
      <c r="G52" s="135"/>
    </row>
    <row r="53" spans="1:7" ht="15.75" x14ac:dyDescent="0.25">
      <c r="A53" s="21">
        <v>4</v>
      </c>
      <c r="B53" s="129" t="s">
        <v>143</v>
      </c>
      <c r="C53" s="130"/>
      <c r="D53" s="134" t="s">
        <v>144</v>
      </c>
      <c r="E53" s="135"/>
      <c r="F53" s="134" t="s">
        <v>155</v>
      </c>
      <c r="G53" s="135"/>
    </row>
    <row r="54" spans="1:7" ht="15.75" x14ac:dyDescent="0.25">
      <c r="A54" s="21">
        <v>5</v>
      </c>
      <c r="B54" s="129" t="s">
        <v>145</v>
      </c>
      <c r="C54" s="130"/>
      <c r="D54" s="134" t="s">
        <v>51</v>
      </c>
      <c r="E54" s="135"/>
      <c r="F54" s="134" t="s">
        <v>156</v>
      </c>
      <c r="G54" s="135"/>
    </row>
    <row r="55" spans="1:7" ht="15.75" x14ac:dyDescent="0.25">
      <c r="A55" s="21">
        <v>6</v>
      </c>
      <c r="B55" s="129" t="s">
        <v>146</v>
      </c>
      <c r="C55" s="130"/>
      <c r="D55" s="134" t="s">
        <v>51</v>
      </c>
      <c r="E55" s="135"/>
      <c r="F55" s="134" t="s">
        <v>156</v>
      </c>
      <c r="G55" s="135"/>
    </row>
    <row r="56" spans="1:7" ht="18.75" customHeight="1" x14ac:dyDescent="0.25">
      <c r="A56" s="20" t="s">
        <v>157</v>
      </c>
      <c r="B56" s="127" t="s">
        <v>1</v>
      </c>
      <c r="C56" s="128"/>
      <c r="D56" s="134" t="s">
        <v>158</v>
      </c>
      <c r="E56" s="143"/>
      <c r="F56" s="143"/>
      <c r="G56" s="135"/>
    </row>
    <row r="57" spans="1:7" ht="15.75" x14ac:dyDescent="0.25">
      <c r="A57" s="12" t="s">
        <v>159</v>
      </c>
      <c r="B57" s="127" t="s">
        <v>160</v>
      </c>
      <c r="C57" s="128"/>
      <c r="D57" s="117"/>
      <c r="E57" s="118"/>
      <c r="F57" s="118"/>
      <c r="G57" s="119"/>
    </row>
    <row r="58" spans="1:7" ht="15.75" x14ac:dyDescent="0.25">
      <c r="A58" s="12" t="s">
        <v>161</v>
      </c>
      <c r="B58" s="127" t="s">
        <v>162</v>
      </c>
      <c r="C58" s="128"/>
      <c r="D58" s="120"/>
      <c r="E58" s="121"/>
      <c r="F58" s="121"/>
      <c r="G58" s="122"/>
    </row>
    <row r="59" spans="1:7" ht="15.75" x14ac:dyDescent="0.25">
      <c r="A59" s="39"/>
    </row>
    <row r="60" spans="1:7" ht="32.25" customHeight="1" x14ac:dyDescent="0.25">
      <c r="A60" s="40"/>
      <c r="B60" s="20" t="s">
        <v>1</v>
      </c>
      <c r="C60" s="20" t="s">
        <v>197</v>
      </c>
      <c r="D60" s="20" t="s">
        <v>163</v>
      </c>
      <c r="E60" s="20" t="s">
        <v>164</v>
      </c>
      <c r="F60" s="41"/>
      <c r="G60" s="41"/>
    </row>
    <row r="61" spans="1:7" ht="18.75" x14ac:dyDescent="0.25">
      <c r="A61" s="12" t="s">
        <v>165</v>
      </c>
      <c r="B61" s="13" t="s">
        <v>166</v>
      </c>
      <c r="C61" s="20" t="s">
        <v>199</v>
      </c>
      <c r="D61" s="20">
        <v>473</v>
      </c>
      <c r="E61" s="42" t="s">
        <v>200</v>
      </c>
      <c r="F61" s="41"/>
      <c r="G61" s="41"/>
    </row>
    <row r="62" spans="1:7" ht="15.75" x14ac:dyDescent="0.25">
      <c r="A62" s="12" t="s">
        <v>167</v>
      </c>
      <c r="B62" s="13" t="s">
        <v>168</v>
      </c>
      <c r="C62" s="13"/>
      <c r="D62" s="13"/>
      <c r="E62" s="20"/>
      <c r="F62" s="43"/>
      <c r="G62" s="43"/>
    </row>
    <row r="63" spans="1:7" ht="15.75" x14ac:dyDescent="0.25">
      <c r="A63" s="44"/>
      <c r="B63" s="45"/>
      <c r="C63" s="45"/>
      <c r="D63" s="45"/>
      <c r="E63" s="43"/>
      <c r="F63" s="43"/>
      <c r="G63" s="43"/>
    </row>
    <row r="64" spans="1:7" ht="15.75" x14ac:dyDescent="0.25">
      <c r="A64" s="44"/>
      <c r="B64" s="45"/>
      <c r="C64" s="45"/>
      <c r="D64" s="45"/>
      <c r="E64" s="43"/>
      <c r="F64" s="43"/>
      <c r="G64" s="43"/>
    </row>
    <row r="65" spans="1:7" ht="15.75" x14ac:dyDescent="0.25">
      <c r="A65" s="46"/>
    </row>
    <row r="66" spans="1:7" ht="16.5" customHeight="1" x14ac:dyDescent="0.25">
      <c r="A66" s="73" t="s">
        <v>169</v>
      </c>
      <c r="B66" s="74" t="s">
        <v>170</v>
      </c>
      <c r="C66" s="20" t="s">
        <v>171</v>
      </c>
      <c r="D66" s="75" t="s">
        <v>172</v>
      </c>
      <c r="E66" s="75"/>
      <c r="F66" s="75" t="s">
        <v>173</v>
      </c>
      <c r="G66" s="75"/>
    </row>
    <row r="67" spans="1:7" ht="15.75" x14ac:dyDescent="0.25">
      <c r="A67" s="73"/>
      <c r="B67" s="74"/>
      <c r="C67" s="12"/>
      <c r="D67" s="20" t="s">
        <v>174</v>
      </c>
      <c r="E67" s="20" t="s">
        <v>175</v>
      </c>
      <c r="F67" s="20" t="s">
        <v>174</v>
      </c>
      <c r="G67" s="20" t="s">
        <v>175</v>
      </c>
    </row>
    <row r="68" spans="1:7" ht="19.5" customHeight="1" x14ac:dyDescent="0.25">
      <c r="A68" s="20">
        <v>1</v>
      </c>
      <c r="B68" s="21" t="s">
        <v>176</v>
      </c>
      <c r="C68" s="20">
        <v>4</v>
      </c>
      <c r="D68" s="20" t="s">
        <v>177</v>
      </c>
      <c r="E68" s="47" t="s">
        <v>194</v>
      </c>
      <c r="F68" s="20" t="s">
        <v>178</v>
      </c>
      <c r="G68" s="20" t="s">
        <v>179</v>
      </c>
    </row>
    <row r="69" spans="1:7" ht="15.75" x14ac:dyDescent="0.25">
      <c r="A69" s="20">
        <v>2</v>
      </c>
      <c r="B69" s="21" t="s">
        <v>180</v>
      </c>
      <c r="C69" s="20" t="s">
        <v>89</v>
      </c>
      <c r="D69" s="20">
        <v>0</v>
      </c>
      <c r="E69" s="20" t="s">
        <v>88</v>
      </c>
      <c r="F69" s="20">
        <v>0</v>
      </c>
      <c r="G69" s="20" t="s">
        <v>88</v>
      </c>
    </row>
    <row r="70" spans="1:7" ht="55.5" customHeight="1" x14ac:dyDescent="0.25">
      <c r="A70" s="131" t="s">
        <v>198</v>
      </c>
      <c r="B70" s="131"/>
      <c r="C70" s="131"/>
      <c r="D70" s="131"/>
      <c r="E70" s="131"/>
      <c r="F70" s="131"/>
      <c r="G70" s="131"/>
    </row>
    <row r="71" spans="1:7" ht="15.75" x14ac:dyDescent="0.25">
      <c r="A71" s="40"/>
      <c r="B71" s="20" t="s">
        <v>1</v>
      </c>
      <c r="C71" s="20" t="s">
        <v>181</v>
      </c>
      <c r="D71" s="75" t="s">
        <v>182</v>
      </c>
      <c r="E71" s="75"/>
      <c r="F71" s="43"/>
    </row>
    <row r="72" spans="1:7" ht="15.75" x14ac:dyDescent="0.25">
      <c r="A72" s="12" t="s">
        <v>183</v>
      </c>
      <c r="B72" s="13" t="s">
        <v>184</v>
      </c>
      <c r="C72" s="20" t="s">
        <v>185</v>
      </c>
      <c r="D72" s="75"/>
      <c r="E72" s="75"/>
      <c r="F72" s="43"/>
    </row>
    <row r="73" spans="1:7" ht="15.75" x14ac:dyDescent="0.25">
      <c r="A73" s="12" t="s">
        <v>186</v>
      </c>
      <c r="B73" s="13" t="s">
        <v>187</v>
      </c>
      <c r="C73" s="20" t="s">
        <v>185</v>
      </c>
      <c r="D73" s="75"/>
      <c r="E73" s="75"/>
      <c r="F73" s="43"/>
    </row>
    <row r="74" spans="1:7" ht="15.75" x14ac:dyDescent="0.25">
      <c r="A74" s="12" t="s">
        <v>188</v>
      </c>
      <c r="B74" s="13" t="s">
        <v>189</v>
      </c>
      <c r="C74" s="20" t="s">
        <v>185</v>
      </c>
      <c r="D74" s="75"/>
      <c r="E74" s="75"/>
      <c r="F74" s="43"/>
    </row>
    <row r="75" spans="1:7" ht="17.25" customHeight="1" x14ac:dyDescent="0.25">
      <c r="A75" s="12" t="s">
        <v>190</v>
      </c>
      <c r="B75" s="13" t="s">
        <v>191</v>
      </c>
      <c r="C75" s="20" t="s">
        <v>185</v>
      </c>
      <c r="D75" s="75"/>
      <c r="E75" s="75"/>
      <c r="F75" s="43"/>
    </row>
    <row r="76" spans="1:7" ht="15.75" x14ac:dyDescent="0.25">
      <c r="A76" s="12" t="s">
        <v>192</v>
      </c>
      <c r="B76" s="13" t="s">
        <v>193</v>
      </c>
      <c r="C76" s="20" t="s">
        <v>185</v>
      </c>
      <c r="D76" s="75"/>
      <c r="E76" s="75"/>
      <c r="F76" s="43"/>
    </row>
    <row r="78" spans="1:7" ht="15.75" x14ac:dyDescent="0.25">
      <c r="E78" s="171" t="s">
        <v>58</v>
      </c>
      <c r="F78" s="171"/>
      <c r="G78" s="171"/>
    </row>
    <row r="79" spans="1:7" ht="15.75" x14ac:dyDescent="0.25">
      <c r="E79" s="172" t="s">
        <v>59</v>
      </c>
      <c r="F79" s="172"/>
      <c r="G79" s="172"/>
    </row>
    <row r="80" spans="1:7" ht="15.75" x14ac:dyDescent="0.25">
      <c r="E80" s="173" t="s">
        <v>60</v>
      </c>
      <c r="F80" s="173"/>
      <c r="G80" s="173"/>
    </row>
  </sheetData>
  <mergeCells count="166">
    <mergeCell ref="A6:G6"/>
    <mergeCell ref="A5:G5"/>
    <mergeCell ref="D53:E53"/>
    <mergeCell ref="D52:E52"/>
    <mergeCell ref="D50:E50"/>
    <mergeCell ref="E78:G78"/>
    <mergeCell ref="E79:G79"/>
    <mergeCell ref="E80:G80"/>
    <mergeCell ref="D41:E41"/>
    <mergeCell ref="F49:G49"/>
    <mergeCell ref="F55:G55"/>
    <mergeCell ref="F54:G54"/>
    <mergeCell ref="F53:G53"/>
    <mergeCell ref="F52:G52"/>
    <mergeCell ref="F51:G51"/>
    <mergeCell ref="F50:G50"/>
    <mergeCell ref="D55:E55"/>
    <mergeCell ref="D54:E54"/>
    <mergeCell ref="F42:G42"/>
    <mergeCell ref="F41:G41"/>
    <mergeCell ref="D49:E49"/>
    <mergeCell ref="D48:E48"/>
    <mergeCell ref="D47:E47"/>
    <mergeCell ref="D46:E46"/>
    <mergeCell ref="D45:E45"/>
    <mergeCell ref="D44:E44"/>
    <mergeCell ref="D43:E43"/>
    <mergeCell ref="D42:E42"/>
    <mergeCell ref="F48:G48"/>
    <mergeCell ref="F47:G47"/>
    <mergeCell ref="F46:G46"/>
    <mergeCell ref="F45:G45"/>
    <mergeCell ref="F44:G44"/>
    <mergeCell ref="F43:G43"/>
    <mergeCell ref="F38:G38"/>
    <mergeCell ref="F37:G37"/>
    <mergeCell ref="F36:G36"/>
    <mergeCell ref="F35:G35"/>
    <mergeCell ref="F34:G34"/>
    <mergeCell ref="F33:G33"/>
    <mergeCell ref="F32:G32"/>
    <mergeCell ref="F31:G31"/>
    <mergeCell ref="D32:E32"/>
    <mergeCell ref="D31:E31"/>
    <mergeCell ref="D38:E38"/>
    <mergeCell ref="D37:E37"/>
    <mergeCell ref="D36:E36"/>
    <mergeCell ref="D35:E35"/>
    <mergeCell ref="D34:E34"/>
    <mergeCell ref="D33:E33"/>
    <mergeCell ref="F17:G17"/>
    <mergeCell ref="D24:E24"/>
    <mergeCell ref="D23:E23"/>
    <mergeCell ref="D22:E22"/>
    <mergeCell ref="D21:E21"/>
    <mergeCell ref="D20:E20"/>
    <mergeCell ref="D19:E19"/>
    <mergeCell ref="D18:E18"/>
    <mergeCell ref="D17:E17"/>
    <mergeCell ref="F24:G24"/>
    <mergeCell ref="F23:G23"/>
    <mergeCell ref="F22:G22"/>
    <mergeCell ref="F21:G21"/>
    <mergeCell ref="F20:G20"/>
    <mergeCell ref="F19:G19"/>
    <mergeCell ref="F18:G18"/>
    <mergeCell ref="F30:G30"/>
    <mergeCell ref="F29:G29"/>
    <mergeCell ref="F28:G28"/>
    <mergeCell ref="F27:G27"/>
    <mergeCell ref="F26:G26"/>
    <mergeCell ref="F25:G25"/>
    <mergeCell ref="D26:E26"/>
    <mergeCell ref="D25:E25"/>
    <mergeCell ref="D30:E30"/>
    <mergeCell ref="D29:E29"/>
    <mergeCell ref="D28:E28"/>
    <mergeCell ref="D27:E27"/>
    <mergeCell ref="F8:G8"/>
    <mergeCell ref="F14:G14"/>
    <mergeCell ref="F13:G13"/>
    <mergeCell ref="F12:G12"/>
    <mergeCell ref="F11:G11"/>
    <mergeCell ref="F10:G10"/>
    <mergeCell ref="D15:E15"/>
    <mergeCell ref="D16:E16"/>
    <mergeCell ref="F16:G16"/>
    <mergeCell ref="F9:G9"/>
    <mergeCell ref="F15:G15"/>
    <mergeCell ref="B8:C8"/>
    <mergeCell ref="D8:E8"/>
    <mergeCell ref="D9:E9"/>
    <mergeCell ref="D14:E14"/>
    <mergeCell ref="D13:E13"/>
    <mergeCell ref="D12:E12"/>
    <mergeCell ref="D11:E11"/>
    <mergeCell ref="D10:E10"/>
    <mergeCell ref="D73:E73"/>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D74:E74"/>
    <mergeCell ref="D75:E75"/>
    <mergeCell ref="D76:E76"/>
    <mergeCell ref="D56:G56"/>
    <mergeCell ref="D57:G58"/>
    <mergeCell ref="B55:C55"/>
    <mergeCell ref="B56:C56"/>
    <mergeCell ref="B57:C57"/>
    <mergeCell ref="B58:C58"/>
    <mergeCell ref="D72:E72"/>
    <mergeCell ref="D71:E71"/>
    <mergeCell ref="B35:C35"/>
    <mergeCell ref="B36:C36"/>
    <mergeCell ref="B37:C37"/>
    <mergeCell ref="B26:C26"/>
    <mergeCell ref="B27:C27"/>
    <mergeCell ref="B28:C28"/>
    <mergeCell ref="B29:C29"/>
    <mergeCell ref="B30:C30"/>
    <mergeCell ref="B31:C31"/>
    <mergeCell ref="B24:C24"/>
    <mergeCell ref="B25:C25"/>
    <mergeCell ref="B13:C13"/>
    <mergeCell ref="B14:C14"/>
    <mergeCell ref="B15:C15"/>
    <mergeCell ref="B17:C17"/>
    <mergeCell ref="B18:C18"/>
    <mergeCell ref="B19:C19"/>
    <mergeCell ref="B16:C16"/>
    <mergeCell ref="B9:C9"/>
    <mergeCell ref="B10:C10"/>
    <mergeCell ref="B11:C11"/>
    <mergeCell ref="B12:C12"/>
    <mergeCell ref="A70:G70"/>
    <mergeCell ref="A2:B2"/>
    <mergeCell ref="A3:B3"/>
    <mergeCell ref="B52:C52"/>
    <mergeCell ref="B53:C53"/>
    <mergeCell ref="A66:A67"/>
    <mergeCell ref="B66:B67"/>
    <mergeCell ref="F66:G66"/>
    <mergeCell ref="D66:E66"/>
    <mergeCell ref="B54:C54"/>
    <mergeCell ref="B51:C51"/>
    <mergeCell ref="D51:E51"/>
    <mergeCell ref="B50:C50"/>
    <mergeCell ref="A39:A40"/>
    <mergeCell ref="D39:E40"/>
    <mergeCell ref="F39:G40"/>
    <mergeCell ref="B20:C20"/>
    <mergeCell ref="B21:C21"/>
    <mergeCell ref="B22:C22"/>
    <mergeCell ref="B23:C23"/>
  </mergeCells>
  <phoneticPr fontId="18" type="noConversion"/>
  <printOptions horizontalCentered="1"/>
  <pageMargins left="0.25" right="0.25" top="0.25" bottom="0"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CB5B-917C-43FD-BC7E-7C0E46FED427}">
  <dimension ref="A1:P42"/>
  <sheetViews>
    <sheetView tabSelected="1" topLeftCell="A13" workbookViewId="0">
      <selection activeCell="F13" sqref="F13"/>
    </sheetView>
  </sheetViews>
  <sheetFormatPr defaultRowHeight="15.75" x14ac:dyDescent="0.25"/>
  <cols>
    <col min="1" max="1" width="5.140625" style="2" customWidth="1"/>
    <col min="2" max="2" width="28.7109375" style="2" customWidth="1"/>
    <col min="3" max="3" width="8.5703125" style="5" customWidth="1"/>
    <col min="4" max="4" width="7.42578125" style="5" customWidth="1"/>
    <col min="5" max="6" width="6.140625" style="5" customWidth="1"/>
    <col min="7" max="7" width="5.5703125" style="5" customWidth="1"/>
    <col min="8" max="8" width="5.42578125" style="5" customWidth="1"/>
    <col min="9" max="9" width="9.7109375" style="5" customWidth="1"/>
    <col min="10" max="10" width="6.7109375" style="5" customWidth="1"/>
    <col min="11" max="11" width="6.5703125" style="5" customWidth="1"/>
    <col min="12" max="12" width="7.140625" style="5" customWidth="1"/>
    <col min="13" max="13" width="6.85546875" style="5" customWidth="1"/>
    <col min="14" max="14" width="7.42578125" style="5" customWidth="1"/>
    <col min="15" max="15" width="7.7109375" style="5" customWidth="1"/>
    <col min="16" max="16" width="8.28515625" style="5" customWidth="1"/>
    <col min="17" max="16384" width="9.140625" style="2"/>
  </cols>
  <sheetData>
    <row r="1" spans="1:16" x14ac:dyDescent="0.25">
      <c r="A1" s="4" t="s">
        <v>54</v>
      </c>
    </row>
    <row r="2" spans="1:16" x14ac:dyDescent="0.25">
      <c r="A2" s="72" t="s">
        <v>55</v>
      </c>
      <c r="B2" s="72"/>
      <c r="C2" s="72"/>
    </row>
    <row r="3" spans="1:16" x14ac:dyDescent="0.25">
      <c r="A3" s="179" t="s">
        <v>56</v>
      </c>
      <c r="B3" s="179"/>
      <c r="C3" s="179"/>
    </row>
    <row r="4" spans="1:16" ht="18.75" x14ac:dyDescent="0.3">
      <c r="A4" s="65" t="s">
        <v>57</v>
      </c>
      <c r="B4" s="65"/>
      <c r="C4" s="65"/>
      <c r="D4" s="65"/>
      <c r="E4" s="65"/>
      <c r="F4" s="65"/>
      <c r="G4" s="65"/>
      <c r="H4" s="65"/>
      <c r="I4" s="65"/>
      <c r="J4" s="65"/>
      <c r="K4" s="65"/>
      <c r="L4" s="65"/>
      <c r="M4" s="65"/>
      <c r="N4" s="65"/>
      <c r="O4" s="65"/>
      <c r="P4" s="65"/>
    </row>
    <row r="5" spans="1:16" ht="38.25" customHeight="1" x14ac:dyDescent="0.35">
      <c r="A5" s="180" t="s">
        <v>104</v>
      </c>
      <c r="B5" s="181"/>
      <c r="C5" s="181"/>
      <c r="D5" s="181"/>
      <c r="E5" s="181"/>
      <c r="F5" s="181"/>
      <c r="G5" s="181"/>
      <c r="H5" s="181"/>
      <c r="I5" s="181"/>
      <c r="J5" s="181"/>
      <c r="K5" s="181"/>
      <c r="L5" s="181"/>
      <c r="M5" s="181"/>
      <c r="N5" s="181"/>
      <c r="O5" s="181"/>
      <c r="P5" s="181"/>
    </row>
    <row r="7" spans="1:16" x14ac:dyDescent="0.25">
      <c r="A7" s="176" t="s">
        <v>0</v>
      </c>
      <c r="B7" s="176" t="s">
        <v>1</v>
      </c>
      <c r="C7" s="174" t="s">
        <v>2</v>
      </c>
      <c r="D7" s="174" t="s">
        <v>3</v>
      </c>
      <c r="E7" s="174"/>
      <c r="F7" s="174"/>
      <c r="G7" s="174"/>
      <c r="H7" s="174"/>
      <c r="I7" s="174"/>
      <c r="J7" s="174" t="s">
        <v>4</v>
      </c>
      <c r="K7" s="174"/>
      <c r="L7" s="174"/>
      <c r="M7" s="174" t="s">
        <v>5</v>
      </c>
      <c r="N7" s="174"/>
      <c r="O7" s="174"/>
      <c r="P7" s="174"/>
    </row>
    <row r="8" spans="1:16" ht="30" customHeight="1" x14ac:dyDescent="0.25">
      <c r="A8" s="176"/>
      <c r="B8" s="176"/>
      <c r="C8" s="174"/>
      <c r="D8" s="48" t="s">
        <v>6</v>
      </c>
      <c r="E8" s="48" t="s">
        <v>7</v>
      </c>
      <c r="F8" s="48" t="s">
        <v>8</v>
      </c>
      <c r="G8" s="48" t="s">
        <v>9</v>
      </c>
      <c r="H8" s="48" t="s">
        <v>10</v>
      </c>
      <c r="I8" s="48" t="s">
        <v>11</v>
      </c>
      <c r="J8" s="48" t="s">
        <v>12</v>
      </c>
      <c r="K8" s="48" t="s">
        <v>13</v>
      </c>
      <c r="L8" s="48" t="s">
        <v>14</v>
      </c>
      <c r="M8" s="48" t="s">
        <v>15</v>
      </c>
      <c r="N8" s="48" t="s">
        <v>16</v>
      </c>
      <c r="O8" s="48" t="s">
        <v>17</v>
      </c>
      <c r="P8" s="48" t="s">
        <v>18</v>
      </c>
    </row>
    <row r="9" spans="1:16" ht="42" customHeight="1" x14ac:dyDescent="0.25">
      <c r="A9" s="176"/>
      <c r="B9" s="49" t="s">
        <v>19</v>
      </c>
      <c r="C9" s="57">
        <f>C10+C26+C29</f>
        <v>87</v>
      </c>
      <c r="D9" s="57">
        <f>D10+D26+D29</f>
        <v>0</v>
      </c>
      <c r="E9" s="57">
        <f t="shared" ref="E9:P9" si="0">E10+E26+E29</f>
        <v>4</v>
      </c>
      <c r="F9" s="57">
        <f t="shared" si="0"/>
        <v>64</v>
      </c>
      <c r="G9" s="57">
        <f t="shared" si="0"/>
        <v>9</v>
      </c>
      <c r="H9" s="57">
        <f t="shared" si="0"/>
        <v>2</v>
      </c>
      <c r="I9" s="57">
        <f t="shared" si="0"/>
        <v>8</v>
      </c>
      <c r="J9" s="57">
        <f t="shared" si="0"/>
        <v>9</v>
      </c>
      <c r="K9" s="57">
        <f t="shared" si="0"/>
        <v>67</v>
      </c>
      <c r="L9" s="57">
        <f t="shared" si="0"/>
        <v>0</v>
      </c>
      <c r="M9" s="57">
        <f>M10+M26+M29</f>
        <v>76</v>
      </c>
      <c r="N9" s="57">
        <f t="shared" si="0"/>
        <v>0</v>
      </c>
      <c r="O9" s="57">
        <f t="shared" si="0"/>
        <v>0</v>
      </c>
      <c r="P9" s="57">
        <f t="shared" si="0"/>
        <v>0</v>
      </c>
    </row>
    <row r="10" spans="1:16" ht="17.25" customHeight="1" x14ac:dyDescent="0.25">
      <c r="A10" s="177" t="s">
        <v>20</v>
      </c>
      <c r="B10" s="50" t="s">
        <v>21</v>
      </c>
      <c r="C10" s="178">
        <f>SUM(C12:C25)</f>
        <v>73</v>
      </c>
      <c r="D10" s="175">
        <f t="shared" ref="D10:P10" si="1">SUM(D12:D25)</f>
        <v>0</v>
      </c>
      <c r="E10" s="175">
        <f t="shared" si="1"/>
        <v>3</v>
      </c>
      <c r="F10" s="175">
        <f t="shared" si="1"/>
        <v>61</v>
      </c>
      <c r="G10" s="175">
        <f t="shared" si="1"/>
        <v>9</v>
      </c>
      <c r="H10" s="175">
        <f t="shared" si="1"/>
        <v>0</v>
      </c>
      <c r="I10" s="175">
        <f t="shared" si="1"/>
        <v>0</v>
      </c>
      <c r="J10" s="175">
        <f t="shared" si="1"/>
        <v>9</v>
      </c>
      <c r="K10" s="175">
        <f t="shared" si="1"/>
        <v>64</v>
      </c>
      <c r="L10" s="175">
        <f t="shared" si="1"/>
        <v>0</v>
      </c>
      <c r="M10" s="175">
        <f t="shared" si="1"/>
        <v>73</v>
      </c>
      <c r="N10" s="175">
        <f t="shared" si="1"/>
        <v>0</v>
      </c>
      <c r="O10" s="175">
        <f t="shared" si="1"/>
        <v>0</v>
      </c>
      <c r="P10" s="175">
        <f t="shared" si="1"/>
        <v>0</v>
      </c>
    </row>
    <row r="11" spans="1:16" ht="19.5" customHeight="1" x14ac:dyDescent="0.25">
      <c r="A11" s="177"/>
      <c r="B11" s="51" t="s">
        <v>22</v>
      </c>
      <c r="C11" s="178"/>
      <c r="D11" s="175"/>
      <c r="E11" s="175"/>
      <c r="F11" s="175"/>
      <c r="G11" s="175"/>
      <c r="H11" s="175"/>
      <c r="I11" s="175"/>
      <c r="J11" s="175"/>
      <c r="K11" s="175"/>
      <c r="L11" s="175"/>
      <c r="M11" s="175"/>
      <c r="N11" s="175"/>
      <c r="O11" s="175"/>
      <c r="P11" s="175"/>
    </row>
    <row r="12" spans="1:16" x14ac:dyDescent="0.25">
      <c r="A12" s="36">
        <v>1</v>
      </c>
      <c r="B12" s="52" t="s">
        <v>23</v>
      </c>
      <c r="C12" s="53">
        <v>11</v>
      </c>
      <c r="D12" s="53"/>
      <c r="E12" s="53"/>
      <c r="F12" s="53">
        <v>11</v>
      </c>
      <c r="G12" s="53"/>
      <c r="H12" s="53"/>
      <c r="I12" s="53"/>
      <c r="J12" s="53"/>
      <c r="K12" s="53">
        <v>11</v>
      </c>
      <c r="L12" s="53"/>
      <c r="M12" s="53">
        <v>11</v>
      </c>
      <c r="N12" s="53"/>
      <c r="O12" s="53"/>
      <c r="P12" s="53"/>
    </row>
    <row r="13" spans="1:16" x14ac:dyDescent="0.25">
      <c r="A13" s="36">
        <v>2</v>
      </c>
      <c r="B13" s="54" t="s">
        <v>24</v>
      </c>
      <c r="C13" s="53">
        <v>4</v>
      </c>
      <c r="D13" s="53"/>
      <c r="E13" s="53">
        <v>1</v>
      </c>
      <c r="F13" s="53">
        <v>3</v>
      </c>
      <c r="G13" s="53"/>
      <c r="H13" s="53"/>
      <c r="I13" s="53"/>
      <c r="J13" s="53"/>
      <c r="K13" s="53">
        <v>4</v>
      </c>
      <c r="L13" s="53"/>
      <c r="M13" s="53">
        <v>4</v>
      </c>
      <c r="N13" s="53"/>
      <c r="O13" s="53"/>
      <c r="P13" s="53"/>
    </row>
    <row r="14" spans="1:16" x14ac:dyDescent="0.25">
      <c r="A14" s="36">
        <v>3</v>
      </c>
      <c r="B14" s="54" t="s">
        <v>25</v>
      </c>
      <c r="C14" s="53">
        <v>3</v>
      </c>
      <c r="D14" s="53"/>
      <c r="E14" s="53"/>
      <c r="F14" s="53">
        <v>2</v>
      </c>
      <c r="G14" s="53">
        <v>1</v>
      </c>
      <c r="H14" s="53"/>
      <c r="I14" s="53"/>
      <c r="J14" s="53">
        <v>1</v>
      </c>
      <c r="K14" s="53">
        <v>2</v>
      </c>
      <c r="L14" s="53"/>
      <c r="M14" s="53">
        <v>3</v>
      </c>
      <c r="N14" s="53"/>
      <c r="O14" s="53"/>
      <c r="P14" s="53"/>
    </row>
    <row r="15" spans="1:16" x14ac:dyDescent="0.25">
      <c r="A15" s="36">
        <v>4</v>
      </c>
      <c r="B15" s="54" t="s">
        <v>26</v>
      </c>
      <c r="C15" s="53">
        <v>6</v>
      </c>
      <c r="D15" s="53"/>
      <c r="E15" s="53"/>
      <c r="F15" s="53">
        <v>6</v>
      </c>
      <c r="G15" s="53"/>
      <c r="H15" s="53"/>
      <c r="I15" s="53"/>
      <c r="J15" s="53"/>
      <c r="K15" s="53">
        <v>6</v>
      </c>
      <c r="L15" s="53"/>
      <c r="M15" s="53">
        <v>6</v>
      </c>
      <c r="N15" s="53"/>
      <c r="O15" s="53"/>
      <c r="P15" s="53"/>
    </row>
    <row r="16" spans="1:16" x14ac:dyDescent="0.25">
      <c r="A16" s="36">
        <v>5</v>
      </c>
      <c r="B16" s="54" t="s">
        <v>27</v>
      </c>
      <c r="C16" s="53">
        <v>12</v>
      </c>
      <c r="D16" s="53"/>
      <c r="E16" s="53">
        <v>1</v>
      </c>
      <c r="F16" s="53">
        <v>11</v>
      </c>
      <c r="G16" s="53"/>
      <c r="H16" s="53"/>
      <c r="I16" s="53"/>
      <c r="J16" s="53"/>
      <c r="K16" s="53">
        <v>12</v>
      </c>
      <c r="L16" s="53"/>
      <c r="M16" s="53">
        <v>12</v>
      </c>
      <c r="N16" s="53"/>
      <c r="O16" s="53"/>
      <c r="P16" s="53"/>
    </row>
    <row r="17" spans="1:16" x14ac:dyDescent="0.25">
      <c r="A17" s="36">
        <v>6</v>
      </c>
      <c r="B17" s="54" t="s">
        <v>28</v>
      </c>
      <c r="C17" s="53">
        <v>4</v>
      </c>
      <c r="D17" s="53"/>
      <c r="E17" s="53"/>
      <c r="F17" s="53">
        <v>4</v>
      </c>
      <c r="G17" s="53"/>
      <c r="H17" s="53"/>
      <c r="I17" s="53"/>
      <c r="J17" s="53"/>
      <c r="K17" s="53">
        <v>4</v>
      </c>
      <c r="L17" s="53"/>
      <c r="M17" s="53">
        <v>4</v>
      </c>
      <c r="N17" s="53"/>
      <c r="O17" s="53"/>
      <c r="P17" s="53"/>
    </row>
    <row r="18" spans="1:16" x14ac:dyDescent="0.25">
      <c r="A18" s="36">
        <v>7</v>
      </c>
      <c r="B18" s="54" t="s">
        <v>29</v>
      </c>
      <c r="C18" s="53">
        <v>3</v>
      </c>
      <c r="D18" s="53"/>
      <c r="E18" s="53"/>
      <c r="F18" s="53">
        <v>3</v>
      </c>
      <c r="G18" s="53"/>
      <c r="H18" s="53"/>
      <c r="I18" s="53"/>
      <c r="J18" s="53"/>
      <c r="K18" s="53">
        <v>3</v>
      </c>
      <c r="L18" s="53"/>
      <c r="M18" s="53">
        <v>3</v>
      </c>
      <c r="N18" s="53"/>
      <c r="O18" s="53"/>
      <c r="P18" s="53"/>
    </row>
    <row r="19" spans="1:16" ht="16.5" customHeight="1" x14ac:dyDescent="0.25">
      <c r="A19" s="36">
        <v>8</v>
      </c>
      <c r="B19" s="54" t="s">
        <v>30</v>
      </c>
      <c r="C19" s="53">
        <v>8</v>
      </c>
      <c r="D19" s="53"/>
      <c r="E19" s="53"/>
      <c r="F19" s="53">
        <v>8</v>
      </c>
      <c r="G19" s="53"/>
      <c r="H19" s="53"/>
      <c r="I19" s="53"/>
      <c r="J19" s="53"/>
      <c r="K19" s="53">
        <v>8</v>
      </c>
      <c r="L19" s="53"/>
      <c r="M19" s="53">
        <v>8</v>
      </c>
      <c r="N19" s="53"/>
      <c r="O19" s="53"/>
      <c r="P19" s="53"/>
    </row>
    <row r="20" spans="1:16" x14ac:dyDescent="0.25">
      <c r="A20" s="36">
        <v>9</v>
      </c>
      <c r="B20" s="54" t="s">
        <v>31</v>
      </c>
      <c r="C20" s="53">
        <v>3</v>
      </c>
      <c r="D20" s="53"/>
      <c r="E20" s="53"/>
      <c r="F20" s="53">
        <v>3</v>
      </c>
      <c r="G20" s="53"/>
      <c r="H20" s="53"/>
      <c r="I20" s="53"/>
      <c r="J20" s="53"/>
      <c r="K20" s="53">
        <v>3</v>
      </c>
      <c r="L20" s="53"/>
      <c r="M20" s="53">
        <v>3</v>
      </c>
      <c r="N20" s="53"/>
      <c r="O20" s="53"/>
      <c r="P20" s="53"/>
    </row>
    <row r="21" spans="1:16" ht="16.5" customHeight="1" x14ac:dyDescent="0.25">
      <c r="A21" s="36">
        <v>10</v>
      </c>
      <c r="B21" s="54" t="s">
        <v>32</v>
      </c>
      <c r="C21" s="53">
        <v>6</v>
      </c>
      <c r="D21" s="53"/>
      <c r="E21" s="53"/>
      <c r="F21" s="53">
        <v>2</v>
      </c>
      <c r="G21" s="53">
        <v>4</v>
      </c>
      <c r="H21" s="53"/>
      <c r="I21" s="53"/>
      <c r="J21" s="53">
        <v>4</v>
      </c>
      <c r="K21" s="53">
        <v>2</v>
      </c>
      <c r="L21" s="53"/>
      <c r="M21" s="53">
        <v>6</v>
      </c>
      <c r="N21" s="53"/>
      <c r="O21" s="53"/>
      <c r="P21" s="53"/>
    </row>
    <row r="22" spans="1:16" x14ac:dyDescent="0.25">
      <c r="A22" s="36">
        <v>11</v>
      </c>
      <c r="B22" s="54" t="s">
        <v>33</v>
      </c>
      <c r="C22" s="53">
        <v>3</v>
      </c>
      <c r="D22" s="53"/>
      <c r="E22" s="53"/>
      <c r="F22" s="53">
        <v>2</v>
      </c>
      <c r="G22" s="53">
        <v>1</v>
      </c>
      <c r="H22" s="53"/>
      <c r="I22" s="53"/>
      <c r="J22" s="53">
        <v>1</v>
      </c>
      <c r="K22" s="53">
        <v>2</v>
      </c>
      <c r="L22" s="53"/>
      <c r="M22" s="53">
        <v>3</v>
      </c>
      <c r="N22" s="53"/>
      <c r="O22" s="53"/>
      <c r="P22" s="53"/>
    </row>
    <row r="23" spans="1:16" x14ac:dyDescent="0.25">
      <c r="A23" s="36">
        <v>12</v>
      </c>
      <c r="B23" s="54" t="s">
        <v>34</v>
      </c>
      <c r="C23" s="53">
        <v>2</v>
      </c>
      <c r="D23" s="53"/>
      <c r="E23" s="53"/>
      <c r="F23" s="53">
        <v>1</v>
      </c>
      <c r="G23" s="53">
        <v>1</v>
      </c>
      <c r="H23" s="53"/>
      <c r="I23" s="53"/>
      <c r="J23" s="53">
        <v>1</v>
      </c>
      <c r="K23" s="53">
        <v>1</v>
      </c>
      <c r="L23" s="53"/>
      <c r="M23" s="53">
        <v>2</v>
      </c>
      <c r="N23" s="53"/>
      <c r="O23" s="53"/>
      <c r="P23" s="53"/>
    </row>
    <row r="24" spans="1:16" x14ac:dyDescent="0.25">
      <c r="A24" s="36">
        <v>13</v>
      </c>
      <c r="B24" s="54" t="s">
        <v>35</v>
      </c>
      <c r="C24" s="53">
        <v>5</v>
      </c>
      <c r="D24" s="53"/>
      <c r="E24" s="53">
        <v>1</v>
      </c>
      <c r="F24" s="53">
        <v>4</v>
      </c>
      <c r="G24" s="53"/>
      <c r="H24" s="53"/>
      <c r="I24" s="53"/>
      <c r="J24" s="53"/>
      <c r="K24" s="53">
        <v>5</v>
      </c>
      <c r="L24" s="53"/>
      <c r="M24" s="53">
        <v>5</v>
      </c>
      <c r="N24" s="53"/>
      <c r="O24" s="53"/>
      <c r="P24" s="53"/>
    </row>
    <row r="25" spans="1:16" x14ac:dyDescent="0.25">
      <c r="A25" s="36">
        <v>14</v>
      </c>
      <c r="B25" s="54" t="s">
        <v>36</v>
      </c>
      <c r="C25" s="53">
        <v>3</v>
      </c>
      <c r="D25" s="53"/>
      <c r="E25" s="53"/>
      <c r="F25" s="53">
        <v>1</v>
      </c>
      <c r="G25" s="53">
        <v>2</v>
      </c>
      <c r="H25" s="53"/>
      <c r="I25" s="53"/>
      <c r="J25" s="53">
        <v>2</v>
      </c>
      <c r="K25" s="53">
        <v>1</v>
      </c>
      <c r="L25" s="53"/>
      <c r="M25" s="53">
        <v>3</v>
      </c>
      <c r="N25" s="53"/>
      <c r="O25" s="53"/>
      <c r="P25" s="53"/>
    </row>
    <row r="26" spans="1:16" ht="19.5" customHeight="1" x14ac:dyDescent="0.25">
      <c r="A26" s="55" t="s">
        <v>37</v>
      </c>
      <c r="B26" s="56" t="s">
        <v>38</v>
      </c>
      <c r="C26" s="58">
        <f>C27+C28</f>
        <v>3</v>
      </c>
      <c r="D26" s="58">
        <f t="shared" ref="D26:P26" si="2">D27+D28</f>
        <v>0</v>
      </c>
      <c r="E26" s="58">
        <f t="shared" si="2"/>
        <v>1</v>
      </c>
      <c r="F26" s="58">
        <f t="shared" si="2"/>
        <v>2</v>
      </c>
      <c r="G26" s="58">
        <f t="shared" si="2"/>
        <v>0</v>
      </c>
      <c r="H26" s="58">
        <f t="shared" si="2"/>
        <v>0</v>
      </c>
      <c r="I26" s="58">
        <f t="shared" si="2"/>
        <v>0</v>
      </c>
      <c r="J26" s="58">
        <f t="shared" si="2"/>
        <v>0</v>
      </c>
      <c r="K26" s="58">
        <f t="shared" si="2"/>
        <v>3</v>
      </c>
      <c r="L26" s="58">
        <f t="shared" si="2"/>
        <v>0</v>
      </c>
      <c r="M26" s="58">
        <f t="shared" si="2"/>
        <v>3</v>
      </c>
      <c r="N26" s="58">
        <f t="shared" si="2"/>
        <v>0</v>
      </c>
      <c r="O26" s="58">
        <f t="shared" si="2"/>
        <v>0</v>
      </c>
      <c r="P26" s="58">
        <f t="shared" si="2"/>
        <v>0</v>
      </c>
    </row>
    <row r="27" spans="1:16" ht="17.25" customHeight="1" x14ac:dyDescent="0.25">
      <c r="A27" s="36">
        <v>1</v>
      </c>
      <c r="B27" s="54" t="s">
        <v>39</v>
      </c>
      <c r="C27" s="53">
        <v>1</v>
      </c>
      <c r="D27" s="53"/>
      <c r="E27" s="53"/>
      <c r="F27" s="53">
        <v>1</v>
      </c>
      <c r="G27" s="53"/>
      <c r="H27" s="53"/>
      <c r="I27" s="53"/>
      <c r="J27" s="53"/>
      <c r="K27" s="53">
        <v>1</v>
      </c>
      <c r="L27" s="53"/>
      <c r="M27" s="53">
        <v>1</v>
      </c>
      <c r="N27" s="53"/>
      <c r="O27" s="53"/>
      <c r="P27" s="53"/>
    </row>
    <row r="28" spans="1:16" ht="15.75" customHeight="1" x14ac:dyDescent="0.25">
      <c r="A28" s="36">
        <v>2</v>
      </c>
      <c r="B28" s="54" t="s">
        <v>40</v>
      </c>
      <c r="C28" s="53">
        <v>2</v>
      </c>
      <c r="D28" s="53"/>
      <c r="E28" s="53">
        <v>1</v>
      </c>
      <c r="F28" s="53">
        <v>1</v>
      </c>
      <c r="G28" s="53"/>
      <c r="H28" s="53"/>
      <c r="I28" s="53"/>
      <c r="J28" s="53"/>
      <c r="K28" s="53">
        <v>2</v>
      </c>
      <c r="L28" s="53"/>
      <c r="M28" s="53">
        <v>2</v>
      </c>
      <c r="N28" s="53"/>
      <c r="O28" s="53"/>
      <c r="P28" s="53"/>
    </row>
    <row r="29" spans="1:16" ht="18" customHeight="1" x14ac:dyDescent="0.25">
      <c r="A29" s="55" t="s">
        <v>41</v>
      </c>
      <c r="B29" s="56" t="s">
        <v>42</v>
      </c>
      <c r="C29" s="58">
        <f>SUM(C30:C38)</f>
        <v>11</v>
      </c>
      <c r="D29" s="58">
        <f t="shared" ref="D29:P29" si="3">SUM(D30:D38)</f>
        <v>0</v>
      </c>
      <c r="E29" s="58">
        <f t="shared" si="3"/>
        <v>0</v>
      </c>
      <c r="F29" s="58">
        <f t="shared" si="3"/>
        <v>1</v>
      </c>
      <c r="G29" s="58">
        <f t="shared" si="3"/>
        <v>0</v>
      </c>
      <c r="H29" s="58">
        <f t="shared" si="3"/>
        <v>2</v>
      </c>
      <c r="I29" s="58">
        <f t="shared" si="3"/>
        <v>8</v>
      </c>
      <c r="J29" s="58">
        <f t="shared" si="3"/>
        <v>0</v>
      </c>
      <c r="K29" s="58">
        <f t="shared" si="3"/>
        <v>0</v>
      </c>
      <c r="L29" s="58">
        <f t="shared" si="3"/>
        <v>0</v>
      </c>
      <c r="M29" s="58">
        <f t="shared" si="3"/>
        <v>0</v>
      </c>
      <c r="N29" s="58">
        <f t="shared" si="3"/>
        <v>0</v>
      </c>
      <c r="O29" s="58">
        <f t="shared" si="3"/>
        <v>0</v>
      </c>
      <c r="P29" s="58">
        <f t="shared" si="3"/>
        <v>0</v>
      </c>
    </row>
    <row r="30" spans="1:16" ht="18" customHeight="1" x14ac:dyDescent="0.25">
      <c r="A30" s="36">
        <v>1</v>
      </c>
      <c r="B30" s="54" t="s">
        <v>43</v>
      </c>
      <c r="C30" s="53">
        <v>1</v>
      </c>
      <c r="D30" s="53"/>
      <c r="E30" s="53"/>
      <c r="F30" s="53"/>
      <c r="G30" s="53"/>
      <c r="H30" s="53"/>
      <c r="I30" s="53">
        <v>1</v>
      </c>
      <c r="J30" s="53" t="s">
        <v>53</v>
      </c>
      <c r="K30" s="53" t="s">
        <v>53</v>
      </c>
      <c r="L30" s="53" t="s">
        <v>53</v>
      </c>
      <c r="M30" s="53" t="s">
        <v>53</v>
      </c>
      <c r="N30" s="53" t="s">
        <v>53</v>
      </c>
      <c r="O30" s="53" t="s">
        <v>53</v>
      </c>
      <c r="P30" s="53" t="s">
        <v>53</v>
      </c>
    </row>
    <row r="31" spans="1:16" ht="18" customHeight="1" x14ac:dyDescent="0.25">
      <c r="A31" s="36">
        <v>2</v>
      </c>
      <c r="B31" s="54" t="s">
        <v>44</v>
      </c>
      <c r="C31" s="53">
        <v>1</v>
      </c>
      <c r="D31" s="53"/>
      <c r="E31" s="53"/>
      <c r="F31" s="53">
        <v>1</v>
      </c>
      <c r="G31" s="53"/>
      <c r="H31" s="53"/>
      <c r="I31" s="53"/>
      <c r="J31" s="53" t="s">
        <v>53</v>
      </c>
      <c r="K31" s="53" t="s">
        <v>53</v>
      </c>
      <c r="L31" s="53" t="s">
        <v>53</v>
      </c>
      <c r="M31" s="53" t="s">
        <v>53</v>
      </c>
      <c r="N31" s="53" t="s">
        <v>53</v>
      </c>
      <c r="O31" s="53" t="s">
        <v>53</v>
      </c>
      <c r="P31" s="53" t="s">
        <v>53</v>
      </c>
    </row>
    <row r="32" spans="1:16" x14ac:dyDescent="0.25">
      <c r="A32" s="36">
        <v>3</v>
      </c>
      <c r="B32" s="54" t="s">
        <v>45</v>
      </c>
      <c r="C32" s="53">
        <v>1</v>
      </c>
      <c r="D32" s="53"/>
      <c r="E32" s="53"/>
      <c r="F32" s="53"/>
      <c r="G32" s="53"/>
      <c r="H32" s="53"/>
      <c r="I32" s="53">
        <v>1</v>
      </c>
      <c r="J32" s="53" t="s">
        <v>53</v>
      </c>
      <c r="K32" s="53" t="s">
        <v>53</v>
      </c>
      <c r="L32" s="53" t="s">
        <v>53</v>
      </c>
      <c r="M32" s="53" t="s">
        <v>53</v>
      </c>
      <c r="N32" s="53" t="s">
        <v>53</v>
      </c>
      <c r="O32" s="53" t="s">
        <v>53</v>
      </c>
      <c r="P32" s="53" t="s">
        <v>53</v>
      </c>
    </row>
    <row r="33" spans="1:16" ht="20.25" customHeight="1" x14ac:dyDescent="0.25">
      <c r="A33" s="36">
        <v>4</v>
      </c>
      <c r="B33" s="54" t="s">
        <v>46</v>
      </c>
      <c r="C33" s="53">
        <v>1</v>
      </c>
      <c r="D33" s="53"/>
      <c r="E33" s="53"/>
      <c r="F33" s="53"/>
      <c r="G33" s="53"/>
      <c r="H33" s="53">
        <v>1</v>
      </c>
      <c r="I33" s="53"/>
      <c r="J33" s="53" t="s">
        <v>53</v>
      </c>
      <c r="K33" s="53" t="s">
        <v>53</v>
      </c>
      <c r="L33" s="53" t="s">
        <v>53</v>
      </c>
      <c r="M33" s="53" t="s">
        <v>53</v>
      </c>
      <c r="N33" s="53" t="s">
        <v>53</v>
      </c>
      <c r="O33" s="53" t="s">
        <v>53</v>
      </c>
      <c r="P33" s="53" t="s">
        <v>53</v>
      </c>
    </row>
    <row r="34" spans="1:16" ht="18" customHeight="1" x14ac:dyDescent="0.25">
      <c r="A34" s="36">
        <v>5</v>
      </c>
      <c r="B34" s="54" t="s">
        <v>47</v>
      </c>
      <c r="C34" s="53">
        <v>1</v>
      </c>
      <c r="D34" s="53"/>
      <c r="E34" s="53"/>
      <c r="F34" s="53"/>
      <c r="G34" s="53"/>
      <c r="H34" s="53"/>
      <c r="I34" s="53">
        <v>1</v>
      </c>
      <c r="J34" s="53" t="s">
        <v>53</v>
      </c>
      <c r="K34" s="53" t="s">
        <v>53</v>
      </c>
      <c r="L34" s="53" t="s">
        <v>53</v>
      </c>
      <c r="M34" s="53" t="s">
        <v>53</v>
      </c>
      <c r="N34" s="53" t="s">
        <v>53</v>
      </c>
      <c r="O34" s="53" t="s">
        <v>53</v>
      </c>
      <c r="P34" s="53" t="s">
        <v>53</v>
      </c>
    </row>
    <row r="35" spans="1:16" ht="16.5" customHeight="1" x14ac:dyDescent="0.25">
      <c r="A35" s="36">
        <v>6</v>
      </c>
      <c r="B35" s="54" t="s">
        <v>48</v>
      </c>
      <c r="C35" s="53">
        <v>1</v>
      </c>
      <c r="D35" s="53"/>
      <c r="E35" s="53"/>
      <c r="F35" s="53"/>
      <c r="G35" s="53"/>
      <c r="H35" s="53"/>
      <c r="I35" s="53">
        <v>1</v>
      </c>
      <c r="J35" s="53" t="s">
        <v>53</v>
      </c>
      <c r="K35" s="53" t="s">
        <v>53</v>
      </c>
      <c r="L35" s="53" t="s">
        <v>53</v>
      </c>
      <c r="M35" s="53" t="s">
        <v>53</v>
      </c>
      <c r="N35" s="53" t="s">
        <v>53</v>
      </c>
      <c r="O35" s="53" t="s">
        <v>53</v>
      </c>
      <c r="P35" s="53" t="s">
        <v>53</v>
      </c>
    </row>
    <row r="36" spans="1:16" ht="31.5" customHeight="1" x14ac:dyDescent="0.25">
      <c r="A36" s="36">
        <v>7</v>
      </c>
      <c r="B36" s="54" t="s">
        <v>52</v>
      </c>
      <c r="C36" s="53" t="s">
        <v>53</v>
      </c>
      <c r="D36" s="53"/>
      <c r="E36" s="53"/>
      <c r="F36" s="53"/>
      <c r="G36" s="53"/>
      <c r="H36" s="53"/>
      <c r="I36" s="53"/>
      <c r="J36" s="53" t="s">
        <v>53</v>
      </c>
      <c r="K36" s="53" t="s">
        <v>53</v>
      </c>
      <c r="L36" s="53" t="s">
        <v>53</v>
      </c>
      <c r="M36" s="53" t="s">
        <v>53</v>
      </c>
      <c r="N36" s="53" t="s">
        <v>53</v>
      </c>
      <c r="O36" s="53" t="s">
        <v>53</v>
      </c>
      <c r="P36" s="53" t="s">
        <v>53</v>
      </c>
    </row>
    <row r="37" spans="1:16" ht="18" customHeight="1" x14ac:dyDescent="0.25">
      <c r="A37" s="36">
        <v>8</v>
      </c>
      <c r="B37" s="54" t="s">
        <v>49</v>
      </c>
      <c r="C37" s="53" t="s">
        <v>53</v>
      </c>
      <c r="D37" s="53"/>
      <c r="E37" s="53"/>
      <c r="F37" s="53"/>
      <c r="G37" s="53"/>
      <c r="H37" s="53"/>
      <c r="I37" s="53"/>
      <c r="J37" s="53" t="s">
        <v>53</v>
      </c>
      <c r="K37" s="53" t="s">
        <v>53</v>
      </c>
      <c r="L37" s="53" t="s">
        <v>53</v>
      </c>
      <c r="M37" s="53" t="s">
        <v>53</v>
      </c>
      <c r="N37" s="53" t="s">
        <v>53</v>
      </c>
      <c r="O37" s="53" t="s">
        <v>53</v>
      </c>
      <c r="P37" s="53" t="s">
        <v>53</v>
      </c>
    </row>
    <row r="38" spans="1:16" x14ac:dyDescent="0.25">
      <c r="A38" s="36">
        <v>9</v>
      </c>
      <c r="B38" s="54" t="s">
        <v>50</v>
      </c>
      <c r="C38" s="53">
        <v>5</v>
      </c>
      <c r="D38" s="53"/>
      <c r="E38" s="53"/>
      <c r="F38" s="53"/>
      <c r="G38" s="53"/>
      <c r="H38" s="53">
        <v>1</v>
      </c>
      <c r="I38" s="53">
        <v>4</v>
      </c>
      <c r="J38" s="53"/>
      <c r="K38" s="53" t="s">
        <v>53</v>
      </c>
      <c r="L38" s="53" t="s">
        <v>53</v>
      </c>
      <c r="M38" s="53" t="s">
        <v>53</v>
      </c>
      <c r="N38" s="53" t="s">
        <v>53</v>
      </c>
      <c r="O38" s="53" t="s">
        <v>53</v>
      </c>
      <c r="P38" s="53" t="s">
        <v>53</v>
      </c>
    </row>
    <row r="40" spans="1:16" x14ac:dyDescent="0.25">
      <c r="L40" s="70" t="s">
        <v>58</v>
      </c>
      <c r="M40" s="70"/>
      <c r="N40" s="70"/>
      <c r="O40" s="70"/>
      <c r="P40" s="70"/>
    </row>
    <row r="41" spans="1:16" x14ac:dyDescent="0.25">
      <c r="L41" s="71" t="s">
        <v>59</v>
      </c>
      <c r="M41" s="71"/>
      <c r="N41" s="71"/>
      <c r="O41" s="71"/>
      <c r="P41" s="71"/>
    </row>
    <row r="42" spans="1:16" x14ac:dyDescent="0.25">
      <c r="L42" s="72" t="s">
        <v>60</v>
      </c>
      <c r="M42" s="72"/>
      <c r="N42" s="72"/>
      <c r="O42" s="72"/>
      <c r="P42" s="72"/>
    </row>
  </sheetData>
  <sheetProtection algorithmName="SHA-512" hashValue="le1/oMDm8msXAAA5hlQL9rTm3Z3vlmPVWJG9W+0Mq0zUFrWsxjUSxH6tuncHgIksRXFZ3WeMe+IszzVGOcCBrA==" saltValue="+buHckLpohY4KPYMmwM0ig==" spinCount="100000" sheet="1" objects="1" scenarios="1"/>
  <mergeCells count="28">
    <mergeCell ref="A2:C2"/>
    <mergeCell ref="A3:C3"/>
    <mergeCell ref="L40:P40"/>
    <mergeCell ref="L41:P41"/>
    <mergeCell ref="L42:P42"/>
    <mergeCell ref="N10:N11"/>
    <mergeCell ref="O10:O11"/>
    <mergeCell ref="P10:P11"/>
    <mergeCell ref="A4:P4"/>
    <mergeCell ref="A5:P5"/>
    <mergeCell ref="H10:H11"/>
    <mergeCell ref="I10:I11"/>
    <mergeCell ref="J10:J11"/>
    <mergeCell ref="K10:K11"/>
    <mergeCell ref="L10:L11"/>
    <mergeCell ref="M10:M11"/>
    <mergeCell ref="J7:L7"/>
    <mergeCell ref="M7:P7"/>
    <mergeCell ref="G10:G11"/>
    <mergeCell ref="A7:A9"/>
    <mergeCell ref="B7:B8"/>
    <mergeCell ref="C7:C8"/>
    <mergeCell ref="D7:I7"/>
    <mergeCell ref="A10:A11"/>
    <mergeCell ref="C10:C11"/>
    <mergeCell ref="D10:D11"/>
    <mergeCell ref="E10:E11"/>
    <mergeCell ref="F10:F11"/>
  </mergeCells>
  <printOptions horizontalCentered="1"/>
  <pageMargins left="0.25" right="0.25" top="0.25"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Biểu mẫu 9</vt:lpstr>
      <vt:lpstr>Biểu mẫu 10</vt:lpstr>
      <vt:lpstr>Biểu mẫu 11</vt:lpstr>
      <vt:lpstr>Biểu mẫu 12</vt:lpstr>
      <vt:lpstr>'Biểu mẫu 11'!chuong_pl_10_name_name</vt:lpstr>
      <vt:lpstr>'Biểu mẫu 9'!chuong_pl_9_name_name</vt:lpstr>
      <vt:lpstr>'Biểu mẫu 10'!Print_Titles</vt:lpstr>
      <vt:lpstr>'Biểu mẫu 11'!Print_Titles</vt:lpstr>
      <vt:lpstr>'Biểu mẫu 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Nhật Trường Duy Nguyễn</dc:creator>
  <cp:lastModifiedBy>Nhật Trường Duy Nguyễn</cp:lastModifiedBy>
  <cp:lastPrinted>2019-10-30T06:03:57Z</cp:lastPrinted>
  <dcterms:created xsi:type="dcterms:W3CDTF">2019-10-28T01:26:14Z</dcterms:created>
  <dcterms:modified xsi:type="dcterms:W3CDTF">2020-10-08T07:02:22Z</dcterms:modified>
</cp:coreProperties>
</file>